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es\Downloads\"/>
    </mc:Choice>
  </mc:AlternateContent>
  <xr:revisionPtr revIDLastSave="0" documentId="8_{E72EDC93-EE87-4CB3-BCF5-B8A9BF0239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DLOŽAK" sheetId="7" r:id="rId1"/>
    <sheet name="08006 POSEBNI DIO" sheetId="8" r:id="rId2"/>
    <sheet name="08008 POSEBNI DIO" sheetId="9" r:id="rId3"/>
  </sheets>
  <definedNames>
    <definedName name="_xlnm.Print_Area" localSheetId="0">PREDLOŽAK!$A$1:$G$239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7" l="1"/>
  <c r="D231" i="7"/>
  <c r="D123" i="7"/>
  <c r="D31" i="7"/>
  <c r="D227" i="7"/>
  <c r="D221" i="7" l="1"/>
  <c r="D209" i="7"/>
  <c r="D208" i="7" s="1"/>
  <c r="D207" i="7" s="1"/>
  <c r="D204" i="7"/>
  <c r="D200" i="7"/>
  <c r="D198" i="7" s="1"/>
  <c r="D192" i="7"/>
  <c r="D186" i="7"/>
  <c r="D180" i="7"/>
  <c r="D174" i="7"/>
  <c r="D170" i="7"/>
  <c r="D164" i="7"/>
  <c r="D154" i="7"/>
  <c r="D153" i="7" s="1"/>
  <c r="D14" i="7" s="1"/>
  <c r="D149" i="7"/>
  <c r="D144" i="7"/>
  <c r="D139" i="7"/>
  <c r="D132" i="7"/>
  <c r="D128" i="7"/>
  <c r="D121" i="7"/>
  <c r="D115" i="7"/>
  <c r="D110" i="7"/>
  <c r="D104" i="7"/>
  <c r="D96" i="7"/>
  <c r="D91" i="7"/>
  <c r="D83" i="7"/>
  <c r="D59" i="7"/>
  <c r="D53" i="7"/>
  <c r="D47" i="7"/>
  <c r="D41" i="7"/>
  <c r="D37" i="7"/>
  <c r="D35" i="7" s="1"/>
  <c r="D29" i="7"/>
  <c r="D18" i="7"/>
  <c r="D17" i="7" s="1"/>
  <c r="D16" i="7" s="1"/>
  <c r="D173" i="7" l="1"/>
  <c r="D13" i="7" s="1"/>
  <c r="D220" i="7"/>
  <c r="D219" i="7" s="1"/>
  <c r="D95" i="7"/>
  <c r="D120" i="7"/>
  <c r="D6" i="7" s="1"/>
  <c r="D109" i="7"/>
  <c r="D5" i="7" s="1"/>
  <c r="D82" i="7"/>
  <c r="D7" i="7" s="1"/>
  <c r="D28" i="7"/>
  <c r="D27" i="7" s="1"/>
  <c r="D163" i="7"/>
  <c r="D162" i="7" s="1"/>
  <c r="D185" i="7"/>
  <c r="D184" i="7" s="1"/>
  <c r="D131" i="7"/>
  <c r="D197" i="7"/>
  <c r="D196" i="7" s="1"/>
  <c r="D40" i="7"/>
  <c r="D39" i="7" s="1"/>
  <c r="D52" i="7"/>
  <c r="D51" i="7" s="1"/>
  <c r="D143" i="7"/>
  <c r="D9" i="7" s="1"/>
  <c r="D12" i="7"/>
  <c r="D4" i="7"/>
  <c r="D8" i="7" l="1"/>
  <c r="D63" i="7"/>
  <c r="D108" i="7"/>
  <c r="G31" i="7" l="1"/>
  <c r="F98" i="7"/>
  <c r="F31" i="7"/>
  <c r="E31" i="7"/>
  <c r="G134" i="7"/>
  <c r="E139" i="7"/>
  <c r="E112" i="7"/>
  <c r="F134" i="7"/>
  <c r="E132" i="7"/>
  <c r="E131" i="7" l="1"/>
  <c r="G98" i="7" l="1"/>
  <c r="C123" i="7" l="1"/>
  <c r="C53" i="7"/>
  <c r="B12" i="7"/>
  <c r="G192" i="7"/>
  <c r="F192" i="7"/>
  <c r="E192" i="7"/>
  <c r="C192" i="7"/>
  <c r="G186" i="7"/>
  <c r="F186" i="7"/>
  <c r="E186" i="7"/>
  <c r="C186" i="7"/>
  <c r="C118" i="7"/>
  <c r="C18" i="7"/>
  <c r="G185" i="7" l="1"/>
  <c r="G184" i="7" s="1"/>
  <c r="G12" i="7"/>
  <c r="F185" i="7"/>
  <c r="E185" i="7"/>
  <c r="C185" i="7"/>
  <c r="F184" i="7" l="1"/>
  <c r="F12" i="7"/>
  <c r="E184" i="7"/>
  <c r="E12" i="7"/>
  <c r="C184" i="7"/>
  <c r="C12" i="7"/>
  <c r="C180" i="7" l="1"/>
  <c r="C174" i="7"/>
  <c r="C170" i="7"/>
  <c r="C164" i="7"/>
  <c r="E180" i="7"/>
  <c r="E174" i="7"/>
  <c r="E170" i="7"/>
  <c r="E164" i="7"/>
  <c r="G180" i="7"/>
  <c r="G174" i="7"/>
  <c r="G170" i="7"/>
  <c r="G164" i="7"/>
  <c r="G163" i="7" s="1"/>
  <c r="F164" i="7"/>
  <c r="F170" i="7"/>
  <c r="F174" i="7"/>
  <c r="F180" i="7"/>
  <c r="F173" i="7" s="1"/>
  <c r="F13" i="7" s="1"/>
  <c r="G149" i="7"/>
  <c r="E83" i="7"/>
  <c r="E121" i="7"/>
  <c r="E110" i="7"/>
  <c r="E104" i="7"/>
  <c r="F104" i="7"/>
  <c r="G104" i="7"/>
  <c r="C104" i="7"/>
  <c r="G35" i="7"/>
  <c r="F37" i="7"/>
  <c r="F35" i="7" s="1"/>
  <c r="E37" i="7"/>
  <c r="E35" i="7" s="1"/>
  <c r="G154" i="7"/>
  <c r="G153" i="7" s="1"/>
  <c r="G14" i="7" s="1"/>
  <c r="F154" i="7"/>
  <c r="F153" i="7" s="1"/>
  <c r="F14" i="7" s="1"/>
  <c r="E154" i="7"/>
  <c r="E153" i="7" s="1"/>
  <c r="E14" i="7" s="1"/>
  <c r="F149" i="7"/>
  <c r="E149" i="7"/>
  <c r="G144" i="7"/>
  <c r="F144" i="7"/>
  <c r="E144" i="7"/>
  <c r="G139" i="7"/>
  <c r="F139" i="7"/>
  <c r="G132" i="7"/>
  <c r="F132" i="7"/>
  <c r="G128" i="7"/>
  <c r="F128" i="7"/>
  <c r="E128" i="7"/>
  <c r="G121" i="7"/>
  <c r="F121" i="7"/>
  <c r="G115" i="7"/>
  <c r="F115" i="7"/>
  <c r="E115" i="7"/>
  <c r="G110" i="7"/>
  <c r="F110" i="7"/>
  <c r="G96" i="7"/>
  <c r="F96" i="7"/>
  <c r="E96" i="7"/>
  <c r="G91" i="7"/>
  <c r="F91" i="7"/>
  <c r="E91" i="7"/>
  <c r="G83" i="7"/>
  <c r="F83" i="7"/>
  <c r="C41" i="7"/>
  <c r="G59" i="7"/>
  <c r="G53" i="7"/>
  <c r="G47" i="7"/>
  <c r="G41" i="7"/>
  <c r="G29" i="7"/>
  <c r="F59" i="7"/>
  <c r="F53" i="7"/>
  <c r="F47" i="7"/>
  <c r="F41" i="7"/>
  <c r="F29" i="7"/>
  <c r="E59" i="7"/>
  <c r="E53" i="7"/>
  <c r="E47" i="7"/>
  <c r="E41" i="7"/>
  <c r="E29" i="7"/>
  <c r="C154" i="7"/>
  <c r="C153" i="7" s="1"/>
  <c r="C14" i="7" s="1"/>
  <c r="C149" i="7"/>
  <c r="C144" i="7"/>
  <c r="C139" i="7"/>
  <c r="C132" i="7"/>
  <c r="C128" i="7"/>
  <c r="C121" i="7"/>
  <c r="C115" i="7"/>
  <c r="C110" i="7"/>
  <c r="C96" i="7"/>
  <c r="C91" i="7"/>
  <c r="C83" i="7"/>
  <c r="C59" i="7"/>
  <c r="C47" i="7"/>
  <c r="C35" i="7"/>
  <c r="C29" i="7"/>
  <c r="G131" i="7" l="1"/>
  <c r="C109" i="7"/>
  <c r="C163" i="7"/>
  <c r="C4" i="7" s="1"/>
  <c r="C173" i="7"/>
  <c r="C13" i="7" s="1"/>
  <c r="G173" i="7"/>
  <c r="G13" i="7" s="1"/>
  <c r="E173" i="7"/>
  <c r="E13" i="7" s="1"/>
  <c r="F163" i="7"/>
  <c r="E163" i="7"/>
  <c r="G4" i="7"/>
  <c r="E95" i="7"/>
  <c r="C95" i="7"/>
  <c r="C82" i="7"/>
  <c r="E52" i="7"/>
  <c r="E51" i="7" s="1"/>
  <c r="F40" i="7"/>
  <c r="F39" i="7" s="1"/>
  <c r="G95" i="7"/>
  <c r="F143" i="7"/>
  <c r="F9" i="7" s="1"/>
  <c r="G82" i="7"/>
  <c r="G7" i="7" s="1"/>
  <c r="C5" i="7"/>
  <c r="C131" i="7"/>
  <c r="E40" i="7"/>
  <c r="E39" i="7" s="1"/>
  <c r="F52" i="7"/>
  <c r="F51" i="7" s="1"/>
  <c r="G52" i="7"/>
  <c r="G51" i="7" s="1"/>
  <c r="G40" i="7"/>
  <c r="G39" i="7" s="1"/>
  <c r="F95" i="7"/>
  <c r="F82" i="7"/>
  <c r="F7" i="7" s="1"/>
  <c r="C40" i="7"/>
  <c r="C39" i="7" s="1"/>
  <c r="C52" i="7"/>
  <c r="C51" i="7" s="1"/>
  <c r="F131" i="7"/>
  <c r="G143" i="7"/>
  <c r="G9" i="7" s="1"/>
  <c r="E143" i="7"/>
  <c r="E9" i="7" s="1"/>
  <c r="G120" i="7"/>
  <c r="G6" i="7" s="1"/>
  <c r="G109" i="7"/>
  <c r="G5" i="7" s="1"/>
  <c r="F120" i="7"/>
  <c r="F6" i="7" s="1"/>
  <c r="F109" i="7"/>
  <c r="F5" i="7" s="1"/>
  <c r="E120" i="7"/>
  <c r="E6" i="7" s="1"/>
  <c r="E109" i="7"/>
  <c r="E82" i="7"/>
  <c r="C143" i="7"/>
  <c r="C9" i="7" s="1"/>
  <c r="C120" i="7"/>
  <c r="C6" i="7" s="1"/>
  <c r="E28" i="7"/>
  <c r="E27" i="7" s="1"/>
  <c r="F28" i="7"/>
  <c r="F27" i="7" s="1"/>
  <c r="G28" i="7"/>
  <c r="G27" i="7" s="1"/>
  <c r="C28" i="7"/>
  <c r="C27" i="7" s="1"/>
  <c r="C23" i="7" s="1"/>
  <c r="C17" i="7" s="1"/>
  <c r="E63" i="7" l="1"/>
  <c r="E162" i="7"/>
  <c r="C162" i="7"/>
  <c r="G162" i="7"/>
  <c r="C63" i="7"/>
  <c r="C8" i="7"/>
  <c r="E4" i="7"/>
  <c r="E8" i="7"/>
  <c r="F162" i="7"/>
  <c r="F4" i="7"/>
  <c r="C7" i="7"/>
  <c r="F8" i="7"/>
  <c r="F63" i="7"/>
  <c r="G8" i="7"/>
  <c r="G63" i="7"/>
  <c r="E108" i="7"/>
  <c r="C108" i="7"/>
  <c r="E5" i="7"/>
  <c r="G108" i="7"/>
  <c r="F108" i="7"/>
  <c r="E7" i="7"/>
  <c r="E18" i="7" l="1"/>
  <c r="E17" i="7" s="1"/>
  <c r="F18" i="7"/>
  <c r="F17" i="7" s="1"/>
  <c r="G18" i="7"/>
  <c r="G17" i="7" s="1"/>
  <c r="G3" i="7" s="1"/>
  <c r="C16" i="7" l="1"/>
  <c r="C3" i="7"/>
  <c r="E16" i="7"/>
  <c r="E231" i="7" s="1"/>
  <c r="E3" i="7"/>
  <c r="G16" i="7"/>
  <c r="G231" i="7" s="1"/>
  <c r="F16" i="7"/>
  <c r="F3" i="7"/>
  <c r="C231" i="7" l="1"/>
  <c r="F231" i="7"/>
</calcChain>
</file>

<file path=xl/sharedStrings.xml><?xml version="1.0" encoding="utf-8"?>
<sst xmlns="http://schemas.openxmlformats.org/spreadsheetml/2006/main" count="5983" uniqueCount="307">
  <si>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</si>
  <si>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</si>
  <si>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</si>
  <si>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</si>
  <si>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</si>
  <si>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</si>
  <si>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</si>
  <si>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</si>
  <si>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</si>
  <si>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</si>
  <si>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</si>
  <si>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</si>
  <si>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</si>
  <si>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</si>
  <si>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</si>
  <si>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</si>
  <si>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</si>
  <si>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</si>
  <si>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</si>
  <si>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</si>
  <si>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</si>
  <si>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</si>
  <si>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</si>
  <si>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</si>
  <si>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</si>
  <si>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</si>
  <si>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</si>
  <si>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</si>
  <si>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</si>
  <si>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</si>
  <si>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</si>
  <si>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</si>
  <si>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</si>
  <si>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</si>
  <si>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</si>
  <si>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</si>
  <si>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</si>
  <si>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</si>
  <si>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</si>
  <si>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</si>
  <si>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</si>
  <si>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</si>
  <si>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</si>
  <si>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</si>
  <si>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</si>
  <si>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</si>
  <si>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</si>
  <si>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</si>
  <si>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</si>
  <si>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</si>
  <si>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</si>
  <si>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</si>
  <si>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</si>
  <si>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</si>
  <si>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</si>
  <si>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</si>
  <si>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</si>
  <si>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</si>
  <si>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</si>
  <si>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</si>
  <si>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</si>
  <si>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</si>
  <si>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</si>
  <si>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</si>
  <si>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</si>
  <si>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</si>
  <si>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</si>
  <si>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</si>
  <si>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</si>
  <si>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</si>
  <si>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</si>
  <si>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</si>
  <si>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</si>
  <si>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</si>
  <si>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</si>
  <si>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</si>
  <si>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</si>
  <si>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</si>
  <si>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</si>
  <si>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</si>
  <si>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</si>
  <si>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</si>
  <si>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</si>
  <si>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</si>
  <si>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</si>
  <si>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</si>
  <si>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</si>
  <si>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</si>
  <si>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</si>
  <si>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</si>
  <si>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</si>
  <si>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</si>
  <si>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</si>
  <si>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</si>
  <si>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</si>
  <si>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</si>
  <si>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</si>
  <si>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</si>
  <si>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</si>
  <si>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</si>
  <si>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</si>
  <si>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</si>
  <si>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</si>
  <si>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</si>
  <si>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</si>
  <si>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</si>
  <si>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</si>
  <si>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</si>
  <si>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</si>
  <si>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</si>
  <si>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</si>
  <si>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</si>
  <si>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</si>
  <si>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</si>
  <si>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</si>
  <si>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</si>
  <si>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</si>
  <si>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</si>
  <si>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</si>
  <si>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</si>
  <si>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</si>
  <si>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</si>
  <si>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</si>
  <si>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</si>
  <si>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</si>
  <si>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</si>
  <si>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</si>
  <si>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</si>
  <si>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</si>
  <si>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</si>
  <si>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</si>
  <si>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</si>
  <si>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</si>
  <si>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</si>
  <si>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</si>
  <si>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</si>
  <si>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</si>
  <si>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</si>
  <si>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</si>
  <si>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</si>
  <si>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</si>
  <si>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</si>
  <si>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</si>
  <si>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</si>
  <si>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</si>
  <si>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</si>
  <si>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</si>
  <si>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</si>
  <si>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</si>
  <si>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</si>
  <si>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</si>
  <si>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</si>
  <si>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</si>
  <si>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</si>
  <si>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</si>
  <si>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</si>
  <si>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</si>
  <si>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</si>
  <si>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</si>
  <si>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</si>
  <si>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</si>
  <si>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</si>
  <si>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</si>
  <si>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</si>
  <si>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</si>
  <si>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</si>
  <si>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</si>
  <si>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</si>
  <si>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</si>
  <si>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</si>
  <si>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</si>
  <si>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</si>
  <si>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</si>
  <si>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</si>
  <si>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</si>
  <si>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</si>
  <si>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</si>
  <si>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</si>
  <si>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</si>
  <si>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</si>
  <si>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</si>
  <si>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</si>
  <si>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</si>
  <si>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</si>
  <si>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</si>
  <si>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</si>
  <si>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</si>
  <si>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</si>
  <si>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</si>
  <si>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</si>
  <si>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</si>
  <si>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</si>
  <si>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</si>
  <si>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</si>
  <si>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</si>
  <si>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</si>
  <si>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</si>
  <si>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</si>
  <si>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</si>
  <si>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</si>
  <si>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</si>
  <si>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</si>
  <si>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</si>
  <si>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</si>
  <si>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</si>
  <si>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</si>
  <si>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</si>
  <si>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</si>
  <si>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</si>
  <si>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</si>
  <si>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</si>
  <si>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</si>
  <si>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</si>
  <si>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</si>
  <si>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</si>
  <si>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</si>
  <si>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</si>
  <si>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</si>
  <si>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</si>
  <si>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</si>
  <si>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</si>
  <si>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</si>
  <si>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</si>
  <si>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</si>
  <si>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</si>
  <si>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</si>
  <si>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</si>
  <si>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</si>
  <si>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</si>
  <si>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</si>
  <si>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</si>
  <si>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</si>
  <si>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</si>
  <si>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</si>
  <si>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</si>
  <si>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</si>
  <si>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</si>
  <si>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</si>
  <si>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</si>
  <si>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</si>
  <si>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</si>
  <si>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</si>
  <si>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</si>
  <si>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</si>
  <si>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</si>
  <si>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</si>
  <si>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</si>
  <si>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</si>
  <si>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</si>
  <si>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</si>
  <si>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</si>
  <si>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</si>
  <si>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</si>
  <si>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</si>
  <si>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</si>
  <si>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</si>
  <si>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</si>
  <si>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</si>
  <si>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</si>
  <si>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</si>
  <si>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</si>
  <si>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</si>
  <si>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</si>
  <si>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</si>
  <si>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</si>
  <si>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</si>
  <si>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</si>
  <si>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</si>
  <si>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</si>
  <si>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</si>
  <si>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</si>
  <si>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</si>
  <si>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</si>
  <si>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</si>
  <si>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</si>
  <si>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</si>
  <si>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</si>
  <si>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</si>
  <si>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</si>
  <si>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</si>
  <si>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</si>
  <si>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</si>
  <si>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</si>
  <si>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</si>
  <si>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</si>
  <si>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</si>
  <si>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</si>
  <si>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</si>
  <si>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</si>
  <si>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</si>
  <si>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</si>
  <si>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</si>
  <si>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</si>
  <si>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</si>
  <si>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</si>
  <si>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</si>
  <si>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REDOVNA DJELATNOST SVEUČILIŠTA JURJA DOBRILE U PULI</t>
  </si>
  <si>
    <t>EU PROJEKTI SVEUČILIŠTA JURJA DOBRILE U PULI (IZ EVIDENCIJSKIH PRIHODA)</t>
  </si>
  <si>
    <t>REDOVNA DJELATNOST SVEUČILIŠTA JURJA DOBRILE U PULI (IZ EVIDENCIJSKIH PRIHODA)</t>
  </si>
  <si>
    <t>Rashodi od nefinancijske imovine</t>
  </si>
  <si>
    <t>UKUPNO</t>
  </si>
  <si>
    <t>Izdaci za dionicei udjele u glavnici</t>
  </si>
  <si>
    <t>OP UČINKOVITI LJUDSKI POTENCIJALI 2014.-2020., PRIORITET 3  - SJD u Puli</t>
  </si>
  <si>
    <t>SVEUČILIŠTE JURJA DOBRILE U PULI</t>
  </si>
  <si>
    <t>A621183</t>
  </si>
  <si>
    <t>STIPENDIJE I ŠKOLARINE ZA DOKTORSKI STUDIJ</t>
  </si>
  <si>
    <t xml:space="preserve">K621061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</si>
</sst>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0" fontId="18" fillId="0" borderId="0"/>
  </cellStyleXfs>
  <cellXfs count="5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3" fontId="14" fillId="0" borderId="7" xfId="50" applyNumberFormat="1" applyFill="1">
      <alignment horizontal="right" vertical="center"/>
    </xf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0" fontId="0" fillId="27" borderId="0" xfId="0" applyFill="1" applyAlignment="1">
      <alignment wrapText="1"/>
    </xf>
    <xf numFmtId="0" fontId="0" fillId="27" borderId="0" xfId="0" applyFill="1"/>
    <xf numFmtId="0" fontId="0" fillId="27" borderId="0" xfId="0" applyFill="1" applyAlignment="1">
      <alignment horizontal="center"/>
    </xf>
    <xf numFmtId="3" fontId="0" fillId="27" borderId="0" xfId="0" applyNumberFormat="1" applyFill="1"/>
    <xf numFmtId="0" fontId="14" fillId="27" borderId="7" xfId="49" quotePrefix="1" applyFill="1" applyAlignment="1">
      <alignment horizontal="left" vertical="center" indent="7"/>
    </xf>
    <xf numFmtId="0" fontId="14" fillId="28" borderId="7" xfId="49" quotePrefix="1" applyFill="1" applyAlignment="1">
      <alignment horizontal="left" vertical="center" indent="5"/>
    </xf>
    <xf numFmtId="3" fontId="0" fillId="0" borderId="0" xfId="0" applyNumberFormat="1" applyFill="1"/>
    <xf numFmtId="0" fontId="14" fillId="0" borderId="11" xfId="49" quotePrefix="1" applyFill="1" applyBorder="1" applyAlignment="1">
      <alignment horizontal="left" vertical="center" indent="7"/>
    </xf>
    <xf numFmtId="0" fontId="14" fillId="0" borderId="11" xfId="49" quotePrefix="1" applyFill="1" applyBorder="1">
      <alignment horizontal="left" vertical="center" indent="1"/>
    </xf>
    <xf numFmtId="4" fontId="0" fillId="0" borderId="0" xfId="0" applyNumberFormat="1" applyFill="1"/>
    <xf numFmtId="0" fontId="16" fillId="0" borderId="7" xfId="49" quotePrefix="1" applyFont="1" applyFill="1" applyAlignment="1">
      <alignment horizontal="left" vertical="center" indent="9"/>
    </xf>
    <xf numFmtId="0" fontId="16" fillId="0" borderId="7" xfId="49" quotePrefix="1" applyFont="1" applyFill="1">
      <alignment horizontal="left" vertical="center" indent="1"/>
    </xf>
    <xf numFmtId="3" fontId="16" fillId="0" borderId="7" xfId="50" applyNumberFormat="1" applyFont="1" applyFill="1">
      <alignment horizontal="right" vertical="center"/>
    </xf>
    <xf numFmtId="3" fontId="14" fillId="0" borderId="10" xfId="50" applyNumberFormat="1" applyFont="1" applyFill="1" applyBorder="1">
      <alignment horizontal="right" vertical="center"/>
    </xf>
    <xf numFmtId="3" fontId="14" fillId="0" borderId="7" xfId="50" applyNumberFormat="1" applyFont="1" applyFill="1">
      <alignment horizontal="right" vertical="center"/>
    </xf>
    <xf numFmtId="3" fontId="17" fillId="0" borderId="7" xfId="50" applyNumberFormat="1" applyFont="1" applyFill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17" fillId="0" borderId="12" xfId="50" applyNumberFormat="1" applyFont="1" applyFill="1" applyBorder="1">
      <alignment horizontal="right" vertical="center"/>
    </xf>
    <xf numFmtId="0" fontId="14" fillId="0" borderId="0" xfId="49" quotePrefix="1" applyFill="1" applyBorder="1" applyAlignment="1">
      <alignment horizontal="left" vertical="center" indent="9"/>
    </xf>
    <xf numFmtId="0" fontId="14" fillId="0" borderId="0" xfId="49" quotePrefix="1" applyFill="1" applyBorder="1">
      <alignment horizontal="left" vertical="center" indent="1"/>
    </xf>
    <xf numFmtId="3" fontId="14" fillId="0" borderId="0" xfId="50" applyNumberFormat="1" applyFill="1" applyBorder="1">
      <alignment horizontal="right" vertical="center"/>
    </xf>
    <xf numFmtId="0" fontId="16" fillId="0" borderId="0" xfId="49" quotePrefix="1" applyFont="1" applyFill="1" applyBorder="1" applyAlignment="1">
      <alignment horizontal="left" vertical="center" indent="9"/>
    </xf>
    <xf numFmtId="0" fontId="16" fillId="0" borderId="0" xfId="49" quotePrefix="1" applyFont="1" applyFill="1" applyBorder="1">
      <alignment horizontal="left" vertical="center" indent="1"/>
    </xf>
    <xf numFmtId="3" fontId="16" fillId="0" borderId="0" xfId="50" applyNumberFormat="1" applyFont="1" applyFill="1" applyBorder="1">
      <alignment horizontal="right" vertical="center"/>
    </xf>
    <xf numFmtId="0" fontId="0" fillId="0" borderId="0" xfId="0" applyFill="1" applyBorder="1"/>
    <xf numFmtId="3" fontId="0" fillId="0" borderId="0" xfId="0" applyNumberFormat="1" applyFill="1" applyBorder="1"/>
  </cellXfs>
  <cellStyles count="52">
    <cellStyle name="Normal" xfId="0" builtinId="0"/>
    <cellStyle name="Normal 2" xfId="3" xr:uid="{00000000-0005-0000-0000-000001000000}"/>
    <cellStyle name="Normal 3" xfId="51" xr:uid="{6F8BD36D-6A32-4145-B493-30B1488B38F2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7"/>
  <sheetViews>
    <sheetView tabSelected="1" view="pageBreakPreview" zoomScaleNormal="100" zoomScaleSheetLayoutView="100" workbookViewId="0">
      <pane xSplit="2" ySplit="2" topLeftCell="C226" activePane="bottomRight" state="frozen"/>
      <selection pane="topRight" activeCell="C1" sqref="C1"/>
      <selection pane="bottomLeft" activeCell="A3" sqref="A3"/>
      <selection pane="bottomRight" activeCell="F235" sqref="F235"/>
    </sheetView>
  </sheetViews>
  <sheetFormatPr defaultColWidth="9.140625" defaultRowHeight="15" x14ac:dyDescent="0.25"/>
  <cols>
    <col min="1" max="1" width="17.28515625" style="11" customWidth="1"/>
    <col min="2" max="2" width="51.42578125" style="11" customWidth="1"/>
    <col min="3" max="7" width="13.28515625" style="11" customWidth="1"/>
    <col min="8" max="8" width="12.7109375" style="31" bestFit="1" customWidth="1"/>
    <col min="9" max="16384" width="9.140625" style="11"/>
  </cols>
  <sheetData>
    <row r="2" spans="1:7" ht="38.25" x14ac:dyDescent="0.25">
      <c r="A2" s="9">
        <v>42024</v>
      </c>
      <c r="B2" s="9" t="s">
        <v>303</v>
      </c>
      <c r="C2" s="9" t="s">
        <v>287</v>
      </c>
      <c r="D2" s="9" t="s">
        <v>288</v>
      </c>
      <c r="E2" s="10" t="s">
        <v>289</v>
      </c>
      <c r="F2" s="10" t="s">
        <v>290</v>
      </c>
      <c r="G2" s="10" t="s">
        <v>291</v>
      </c>
    </row>
    <row r="3" spans="1:7" x14ac:dyDescent="0.25">
      <c r="A3" s="7">
        <v>11</v>
      </c>
      <c r="B3" s="6" t="s">
        <v>2</v>
      </c>
      <c r="C3" s="8">
        <f>C17+C28+C40+C52</f>
        <v>14275800.530000001</v>
      </c>
      <c r="D3" s="8">
        <f>D17+D28+D40+D52+D197+D208+D220</f>
        <v>12265633.880000001</v>
      </c>
      <c r="E3" s="8">
        <f>E17+E28+E40+E52</f>
        <v>12491983.699999999</v>
      </c>
      <c r="F3" s="8">
        <f>F17+F28+F40+F52</f>
        <v>12587212.699999999</v>
      </c>
      <c r="G3" s="8">
        <f>G17+G28+G40+G52</f>
        <v>12642288.75</v>
      </c>
    </row>
    <row r="4" spans="1:7" x14ac:dyDescent="0.25">
      <c r="A4" s="7">
        <v>12</v>
      </c>
      <c r="B4" s="6" t="s">
        <v>13</v>
      </c>
      <c r="C4" s="21">
        <f t="shared" ref="C4:E4" si="0">C163</f>
        <v>0</v>
      </c>
      <c r="D4" s="21">
        <f t="shared" si="0"/>
        <v>0</v>
      </c>
      <c r="E4" s="21">
        <f t="shared" si="0"/>
        <v>0</v>
      </c>
      <c r="F4" s="21">
        <f>F163</f>
        <v>0</v>
      </c>
      <c r="G4" s="21">
        <f>G163</f>
        <v>0</v>
      </c>
    </row>
    <row r="5" spans="1:7" x14ac:dyDescent="0.25">
      <c r="A5" s="7">
        <v>31</v>
      </c>
      <c r="B5" s="6" t="s">
        <v>37</v>
      </c>
      <c r="C5" s="8">
        <f>C109</f>
        <v>258744.37</v>
      </c>
      <c r="D5" s="8">
        <f>D109</f>
        <v>524845.36</v>
      </c>
      <c r="E5" s="8">
        <f>E109</f>
        <v>455237</v>
      </c>
      <c r="F5" s="8">
        <f>F109</f>
        <v>412638</v>
      </c>
      <c r="G5" s="8">
        <f>G109</f>
        <v>350238</v>
      </c>
    </row>
    <row r="6" spans="1:7" x14ac:dyDescent="0.25">
      <c r="A6" s="7">
        <v>43</v>
      </c>
      <c r="B6" s="6" t="s">
        <v>29</v>
      </c>
      <c r="C6" s="8">
        <f>C120</f>
        <v>1289954.8599999999</v>
      </c>
      <c r="D6" s="8">
        <f>D120</f>
        <v>2358984.7800000003</v>
      </c>
      <c r="E6" s="8">
        <f>E120</f>
        <v>2496028</v>
      </c>
      <c r="F6" s="8">
        <f>F120</f>
        <v>1493953</v>
      </c>
      <c r="G6" s="8">
        <f>G120</f>
        <v>1493804</v>
      </c>
    </row>
    <row r="7" spans="1:7" x14ac:dyDescent="0.25">
      <c r="A7" s="7">
        <v>51</v>
      </c>
      <c r="B7" s="6" t="s">
        <v>31</v>
      </c>
      <c r="C7" s="8">
        <f>C82</f>
        <v>75308.95</v>
      </c>
      <c r="D7" s="8">
        <f>D82</f>
        <v>241287.38</v>
      </c>
      <c r="E7" s="8">
        <f>E82</f>
        <v>184356</v>
      </c>
      <c r="F7" s="8">
        <f>F82</f>
        <v>81052</v>
      </c>
      <c r="G7" s="8">
        <f>G82</f>
        <v>0</v>
      </c>
    </row>
    <row r="8" spans="1:7" x14ac:dyDescent="0.25">
      <c r="A8" s="7">
        <v>52</v>
      </c>
      <c r="B8" s="6" t="s">
        <v>32</v>
      </c>
      <c r="C8" s="8">
        <f>C95+C131</f>
        <v>617969.77</v>
      </c>
      <c r="D8" s="8">
        <f>D95+D131</f>
        <v>991614.14</v>
      </c>
      <c r="E8" s="8">
        <f>E95+E131</f>
        <v>1345540</v>
      </c>
      <c r="F8" s="8">
        <f>F95+F131</f>
        <v>485103</v>
      </c>
      <c r="G8" s="8">
        <f>G95+G131</f>
        <v>261663</v>
      </c>
    </row>
    <row r="9" spans="1:7" x14ac:dyDescent="0.25">
      <c r="A9" s="7">
        <v>61</v>
      </c>
      <c r="B9" s="6" t="s">
        <v>33</v>
      </c>
      <c r="C9" s="8">
        <f>C143</f>
        <v>85097.239999999991</v>
      </c>
      <c r="D9" s="8">
        <f>D143</f>
        <v>41476.22</v>
      </c>
      <c r="E9" s="8">
        <f>E143</f>
        <v>2201018</v>
      </c>
      <c r="F9" s="8">
        <f>F143</f>
        <v>376418</v>
      </c>
      <c r="G9" s="8">
        <f>G143</f>
        <v>152537</v>
      </c>
    </row>
    <row r="10" spans="1:7" x14ac:dyDescent="0.25">
      <c r="A10" s="7">
        <v>581</v>
      </c>
      <c r="B10" s="6" t="s">
        <v>85</v>
      </c>
      <c r="C10" s="8"/>
      <c r="D10" s="8"/>
      <c r="E10" s="8">
        <v>0</v>
      </c>
      <c r="F10" s="8">
        <v>0</v>
      </c>
      <c r="G10" s="8">
        <v>0</v>
      </c>
    </row>
    <row r="11" spans="1:7" x14ac:dyDescent="0.25">
      <c r="A11" s="16">
        <v>5761</v>
      </c>
      <c r="B11" s="17" t="s">
        <v>128</v>
      </c>
      <c r="C11" s="18"/>
      <c r="D11" s="8"/>
      <c r="E11" s="18">
        <v>0</v>
      </c>
      <c r="F11" s="18">
        <v>0</v>
      </c>
      <c r="G11" s="18">
        <v>0</v>
      </c>
    </row>
    <row r="12" spans="1:7" x14ac:dyDescent="0.25">
      <c r="A12" s="29">
        <v>561</v>
      </c>
      <c r="B12" s="30" t="str">
        <f>B185</f>
        <v>Europski socijalni fond (ESF)</v>
      </c>
      <c r="C12" s="21">
        <f t="shared" ref="C12:G12" si="1">C185</f>
        <v>83827.450000000012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</row>
    <row r="13" spans="1:7" x14ac:dyDescent="0.25">
      <c r="A13" s="19">
        <v>563</v>
      </c>
      <c r="B13" s="20" t="s">
        <v>127</v>
      </c>
      <c r="C13" s="21">
        <f t="shared" ref="C13:E13" si="2">C173</f>
        <v>4920274.6500000004</v>
      </c>
      <c r="D13" s="21">
        <f t="shared" si="2"/>
        <v>0</v>
      </c>
      <c r="E13" s="21">
        <f t="shared" si="2"/>
        <v>0</v>
      </c>
      <c r="F13" s="21">
        <f>F173</f>
        <v>0</v>
      </c>
      <c r="G13" s="21">
        <f>G173</f>
        <v>0</v>
      </c>
    </row>
    <row r="14" spans="1:7" x14ac:dyDescent="0.25">
      <c r="A14" s="19">
        <v>7</v>
      </c>
      <c r="B14" s="20" t="s">
        <v>299</v>
      </c>
      <c r="C14" s="21">
        <f>C153</f>
        <v>0</v>
      </c>
      <c r="D14" s="21">
        <f>D153</f>
        <v>1858.12</v>
      </c>
      <c r="E14" s="21">
        <f>E153</f>
        <v>1858</v>
      </c>
      <c r="F14" s="21">
        <f>F153</f>
        <v>1858</v>
      </c>
      <c r="G14" s="21">
        <f>G153</f>
        <v>1858</v>
      </c>
    </row>
    <row r="15" spans="1:7" x14ac:dyDescent="0.25">
      <c r="A15" s="13" t="s">
        <v>283</v>
      </c>
      <c r="B15" s="14" t="s">
        <v>284</v>
      </c>
      <c r="C15" s="15"/>
      <c r="D15" s="15"/>
      <c r="E15" s="35"/>
      <c r="F15" s="35"/>
      <c r="G15" s="35"/>
    </row>
    <row r="16" spans="1:7" x14ac:dyDescent="0.25">
      <c r="A16" s="27" t="s">
        <v>18</v>
      </c>
      <c r="B16" s="6" t="s">
        <v>296</v>
      </c>
      <c r="C16" s="8">
        <f>C17</f>
        <v>12621813.98</v>
      </c>
      <c r="D16" s="8">
        <f>D17</f>
        <v>10698827</v>
      </c>
      <c r="E16" s="36">
        <f>E17</f>
        <v>11159385</v>
      </c>
      <c r="F16" s="36">
        <f>F17</f>
        <v>11213976</v>
      </c>
      <c r="G16" s="36">
        <f>G17</f>
        <v>11268842</v>
      </c>
    </row>
    <row r="17" spans="1:7" x14ac:dyDescent="0.25">
      <c r="A17" s="26" t="s">
        <v>268</v>
      </c>
      <c r="B17" s="6" t="s">
        <v>2</v>
      </c>
      <c r="C17" s="8">
        <f>C18+C23</f>
        <v>12621813.98</v>
      </c>
      <c r="D17" s="8">
        <f t="shared" ref="D17" si="3">D18</f>
        <v>10698827</v>
      </c>
      <c r="E17" s="36">
        <f t="shared" ref="E17:G17" si="4">E18</f>
        <v>11159385</v>
      </c>
      <c r="F17" s="36">
        <f t="shared" si="4"/>
        <v>11213976</v>
      </c>
      <c r="G17" s="36">
        <f t="shared" si="4"/>
        <v>11268842</v>
      </c>
    </row>
    <row r="18" spans="1:7" x14ac:dyDescent="0.25">
      <c r="A18" s="7">
        <v>3</v>
      </c>
      <c r="B18" s="6" t="s">
        <v>286</v>
      </c>
      <c r="C18" s="8">
        <f>SUM(C19:C22)</f>
        <v>8841033.790000001</v>
      </c>
      <c r="D18" s="8">
        <f>SUM(D19:D22)</f>
        <v>10698827</v>
      </c>
      <c r="E18" s="36">
        <f t="shared" ref="E18:G18" si="5">SUM(E19:E22)</f>
        <v>11159385</v>
      </c>
      <c r="F18" s="36">
        <f t="shared" si="5"/>
        <v>11213976</v>
      </c>
      <c r="G18" s="36">
        <f t="shared" si="5"/>
        <v>11268842</v>
      </c>
    </row>
    <row r="19" spans="1:7" x14ac:dyDescent="0.25">
      <c r="A19" s="12" t="s">
        <v>36</v>
      </c>
      <c r="B19" s="6" t="s">
        <v>270</v>
      </c>
      <c r="C19" s="8">
        <v>8625427</v>
      </c>
      <c r="D19" s="8">
        <v>10457897</v>
      </c>
      <c r="E19" s="36">
        <v>10918455</v>
      </c>
      <c r="F19" s="36">
        <v>10973046</v>
      </c>
      <c r="G19" s="36">
        <v>11027912</v>
      </c>
    </row>
    <row r="20" spans="1:7" x14ac:dyDescent="0.25">
      <c r="A20" s="12" t="s">
        <v>226</v>
      </c>
      <c r="B20" s="6" t="s">
        <v>269</v>
      </c>
      <c r="C20" s="8">
        <v>188925.92</v>
      </c>
      <c r="D20" s="8">
        <v>213930</v>
      </c>
      <c r="E20" s="36">
        <v>213930</v>
      </c>
      <c r="F20" s="36">
        <v>213930</v>
      </c>
      <c r="G20" s="36">
        <v>213930</v>
      </c>
    </row>
    <row r="21" spans="1:7" x14ac:dyDescent="0.25">
      <c r="A21" s="12">
        <v>34</v>
      </c>
      <c r="B21" s="6" t="s">
        <v>271</v>
      </c>
      <c r="C21" s="8">
        <v>20682.72</v>
      </c>
      <c r="D21" s="8">
        <v>0</v>
      </c>
      <c r="E21" s="36"/>
      <c r="F21" s="36"/>
      <c r="G21" s="36"/>
    </row>
    <row r="22" spans="1:7" x14ac:dyDescent="0.25">
      <c r="A22" s="12" t="s">
        <v>231</v>
      </c>
      <c r="B22" s="6" t="s">
        <v>276</v>
      </c>
      <c r="C22" s="8">
        <v>5998.15</v>
      </c>
      <c r="D22" s="8">
        <v>27000</v>
      </c>
      <c r="E22" s="36">
        <v>27000</v>
      </c>
      <c r="F22" s="36">
        <v>27000</v>
      </c>
      <c r="G22" s="36">
        <v>27000</v>
      </c>
    </row>
    <row r="23" spans="1:7" x14ac:dyDescent="0.25">
      <c r="A23" s="7">
        <v>4</v>
      </c>
      <c r="B23" s="6" t="s">
        <v>295</v>
      </c>
      <c r="C23" s="8">
        <f>SUM(C24:C27)</f>
        <v>3780780.19</v>
      </c>
      <c r="D23" s="8"/>
      <c r="E23" s="36"/>
      <c r="F23" s="36"/>
      <c r="G23" s="36"/>
    </row>
    <row r="24" spans="1:7" x14ac:dyDescent="0.25">
      <c r="A24" s="12" t="s">
        <v>229</v>
      </c>
      <c r="B24" s="6" t="s">
        <v>280</v>
      </c>
      <c r="C24" s="8"/>
      <c r="D24" s="8"/>
      <c r="E24" s="36"/>
      <c r="F24" s="36"/>
      <c r="G24" s="36"/>
    </row>
    <row r="25" spans="1:7" x14ac:dyDescent="0.25">
      <c r="A25" s="12">
        <v>42</v>
      </c>
      <c r="B25" s="6" t="s">
        <v>273</v>
      </c>
      <c r="C25" s="8">
        <v>21411</v>
      </c>
      <c r="D25" s="8"/>
      <c r="E25" s="36"/>
      <c r="F25" s="36"/>
      <c r="G25" s="36"/>
    </row>
    <row r="26" spans="1:7" x14ac:dyDescent="0.25">
      <c r="A26" s="12">
        <v>45</v>
      </c>
      <c r="B26" s="6" t="s">
        <v>274</v>
      </c>
      <c r="C26" s="8">
        <v>2158948.0699999998</v>
      </c>
      <c r="D26" s="8"/>
      <c r="E26" s="36"/>
      <c r="F26" s="36"/>
      <c r="G26" s="36"/>
    </row>
    <row r="27" spans="1:7" x14ac:dyDescent="0.25">
      <c r="A27" s="27" t="s">
        <v>24</v>
      </c>
      <c r="B27" s="6" t="s">
        <v>25</v>
      </c>
      <c r="C27" s="8">
        <f>C28</f>
        <v>1600421.12</v>
      </c>
      <c r="D27" s="8">
        <f>D28</f>
        <v>1272529.8800000001</v>
      </c>
      <c r="E27" s="36">
        <f>E28</f>
        <v>1272529.7</v>
      </c>
      <c r="F27" s="36">
        <f>F28</f>
        <v>1313167.7</v>
      </c>
      <c r="G27" s="36">
        <f>G28</f>
        <v>1313377.75</v>
      </c>
    </row>
    <row r="28" spans="1:7" x14ac:dyDescent="0.25">
      <c r="A28" s="26" t="s">
        <v>268</v>
      </c>
      <c r="B28" s="6" t="s">
        <v>2</v>
      </c>
      <c r="C28" s="8">
        <f>C29+C35</f>
        <v>1600421.12</v>
      </c>
      <c r="D28" s="8">
        <f>D29+D35</f>
        <v>1272529.8800000001</v>
      </c>
      <c r="E28" s="36">
        <f>E29+E35</f>
        <v>1272529.7</v>
      </c>
      <c r="F28" s="36">
        <f>F29+F35</f>
        <v>1313167.7</v>
      </c>
      <c r="G28" s="36">
        <f>G29+G35</f>
        <v>1313377.75</v>
      </c>
    </row>
    <row r="29" spans="1:7" x14ac:dyDescent="0.25">
      <c r="A29" s="7">
        <v>3</v>
      </c>
      <c r="B29" s="6" t="s">
        <v>286</v>
      </c>
      <c r="C29" s="8">
        <f>SUM(C30:C34)</f>
        <v>1299565.22</v>
      </c>
      <c r="D29" s="8">
        <f>SUM(D30:D34)</f>
        <v>1161620.1000000001</v>
      </c>
      <c r="E29" s="36">
        <f>SUM(E30:E34)</f>
        <v>1178408</v>
      </c>
      <c r="F29" s="36">
        <f>SUM(F30:F34)</f>
        <v>1229046</v>
      </c>
      <c r="G29" s="36">
        <f>SUM(G30:G34)</f>
        <v>1207468</v>
      </c>
    </row>
    <row r="30" spans="1:7" x14ac:dyDescent="0.25">
      <c r="A30" s="12" t="s">
        <v>36</v>
      </c>
      <c r="B30" s="6" t="s">
        <v>270</v>
      </c>
      <c r="C30" s="8">
        <v>78947.75</v>
      </c>
      <c r="D30" s="8">
        <v>134649.14000000001</v>
      </c>
      <c r="E30" s="36">
        <v>0</v>
      </c>
      <c r="F30" s="36">
        <v>0</v>
      </c>
      <c r="G30" s="36">
        <v>0</v>
      </c>
    </row>
    <row r="31" spans="1:7" x14ac:dyDescent="0.25">
      <c r="A31" s="12" t="s">
        <v>226</v>
      </c>
      <c r="B31" s="6" t="s">
        <v>269</v>
      </c>
      <c r="C31" s="8">
        <v>1176770.77</v>
      </c>
      <c r="D31" s="8">
        <f>(1907236.48+96921.64-45441)*0+976117</f>
        <v>976117</v>
      </c>
      <c r="E31" s="36">
        <f>1082128+45441</f>
        <v>1127569</v>
      </c>
      <c r="F31" s="36">
        <f>1092128+86079</f>
        <v>1178207</v>
      </c>
      <c r="G31" s="36">
        <f>1070340+86289</f>
        <v>1156629</v>
      </c>
    </row>
    <row r="32" spans="1:7" x14ac:dyDescent="0.25">
      <c r="A32" s="12" t="s">
        <v>227</v>
      </c>
      <c r="B32" s="6" t="s">
        <v>271</v>
      </c>
      <c r="C32" s="8">
        <v>10430.450000000001</v>
      </c>
      <c r="D32" s="8">
        <v>7320.89</v>
      </c>
      <c r="E32" s="36">
        <v>7306</v>
      </c>
      <c r="F32" s="36">
        <v>7306</v>
      </c>
      <c r="G32" s="36">
        <v>7306</v>
      </c>
    </row>
    <row r="33" spans="1:7" x14ac:dyDescent="0.25">
      <c r="A33" s="12" t="s">
        <v>228</v>
      </c>
      <c r="B33" s="6" t="s">
        <v>272</v>
      </c>
      <c r="C33" s="8">
        <v>33416.25</v>
      </c>
      <c r="D33" s="8">
        <v>43533.07</v>
      </c>
      <c r="E33" s="36">
        <v>43533</v>
      </c>
      <c r="F33" s="36">
        <v>43533</v>
      </c>
      <c r="G33" s="36">
        <v>43533</v>
      </c>
    </row>
    <row r="34" spans="1:7" x14ac:dyDescent="0.25">
      <c r="A34" s="12" t="s">
        <v>231</v>
      </c>
      <c r="B34" s="6" t="s">
        <v>276</v>
      </c>
      <c r="C34" s="8">
        <v>0</v>
      </c>
      <c r="D34" s="8"/>
      <c r="E34" s="36"/>
      <c r="F34" s="36"/>
      <c r="G34" s="36"/>
    </row>
    <row r="35" spans="1:7" x14ac:dyDescent="0.25">
      <c r="A35" s="7">
        <v>4</v>
      </c>
      <c r="B35" s="6" t="s">
        <v>295</v>
      </c>
      <c r="C35" s="8">
        <f>SUM(C36:C38)</f>
        <v>300855.90000000002</v>
      </c>
      <c r="D35" s="8">
        <f>SUM(D36:D38)</f>
        <v>110909.78</v>
      </c>
      <c r="E35" s="36">
        <f>SUM(E36:E38)</f>
        <v>94121.7</v>
      </c>
      <c r="F35" s="36">
        <f>SUM(F36:F38)</f>
        <v>84121.7</v>
      </c>
      <c r="G35" s="36">
        <f>SUM(G36:G38)</f>
        <v>105909.75</v>
      </c>
    </row>
    <row r="36" spans="1:7" x14ac:dyDescent="0.25">
      <c r="A36" s="12" t="s">
        <v>229</v>
      </c>
      <c r="B36" s="6" t="s">
        <v>280</v>
      </c>
      <c r="C36" s="8">
        <v>6231.5</v>
      </c>
      <c r="D36" s="8"/>
      <c r="E36" s="36"/>
      <c r="F36" s="36"/>
      <c r="G36" s="36"/>
    </row>
    <row r="37" spans="1:7" x14ac:dyDescent="0.25">
      <c r="A37" s="12" t="s">
        <v>230</v>
      </c>
      <c r="B37" s="6" t="s">
        <v>273</v>
      </c>
      <c r="C37" s="8">
        <v>182804.43</v>
      </c>
      <c r="D37" s="8">
        <f>74851.04+12168.63</f>
        <v>87019.67</v>
      </c>
      <c r="E37" s="36">
        <f>64851.01+12168.63</f>
        <v>77019.64</v>
      </c>
      <c r="F37" s="36">
        <f>64851.01+12168.63</f>
        <v>77019.64</v>
      </c>
      <c r="G37" s="36">
        <v>82019.64</v>
      </c>
    </row>
    <row r="38" spans="1:7" x14ac:dyDescent="0.25">
      <c r="A38" s="12" t="s">
        <v>232</v>
      </c>
      <c r="B38" s="6" t="s">
        <v>274</v>
      </c>
      <c r="C38" s="8">
        <v>111819.97</v>
      </c>
      <c r="D38" s="8">
        <v>23890.11</v>
      </c>
      <c r="E38" s="36">
        <v>17102.059999999998</v>
      </c>
      <c r="F38" s="36">
        <v>7102.06</v>
      </c>
      <c r="G38" s="36">
        <v>23890.11</v>
      </c>
    </row>
    <row r="39" spans="1:7" x14ac:dyDescent="0.25">
      <c r="A39" s="27" t="s">
        <v>9</v>
      </c>
      <c r="B39" s="6" t="s">
        <v>10</v>
      </c>
      <c r="C39" s="8">
        <f>C40</f>
        <v>8124.23</v>
      </c>
      <c r="D39" s="8">
        <f>D40</f>
        <v>9298</v>
      </c>
      <c r="E39" s="36">
        <f>E40</f>
        <v>14628</v>
      </c>
      <c r="F39" s="36">
        <f>F40</f>
        <v>14628</v>
      </c>
      <c r="G39" s="36">
        <f>G40</f>
        <v>14628</v>
      </c>
    </row>
    <row r="40" spans="1:7" x14ac:dyDescent="0.25">
      <c r="A40" s="26" t="s">
        <v>268</v>
      </c>
      <c r="B40" s="6" t="s">
        <v>2</v>
      </c>
      <c r="C40" s="8">
        <f>C41+C47</f>
        <v>8124.23</v>
      </c>
      <c r="D40" s="8">
        <f>D41+D47</f>
        <v>9298</v>
      </c>
      <c r="E40" s="36">
        <f>E41+E47</f>
        <v>14628</v>
      </c>
      <c r="F40" s="36">
        <f>F41+F47</f>
        <v>14628</v>
      </c>
      <c r="G40" s="36">
        <f>G41+G47</f>
        <v>14628</v>
      </c>
    </row>
    <row r="41" spans="1:7" x14ac:dyDescent="0.25">
      <c r="A41" s="7">
        <v>3</v>
      </c>
      <c r="B41" s="6" t="s">
        <v>286</v>
      </c>
      <c r="C41" s="8">
        <f>SUM(C42:C46)</f>
        <v>8124.23</v>
      </c>
      <c r="D41" s="8">
        <f>SUM(D42:D46)</f>
        <v>9298</v>
      </c>
      <c r="E41" s="36">
        <f>SUM(E42:E46)</f>
        <v>14628</v>
      </c>
      <c r="F41" s="36">
        <f>SUM(F42:F46)</f>
        <v>14628</v>
      </c>
      <c r="G41" s="36">
        <f>SUM(G42:G46)</f>
        <v>14628</v>
      </c>
    </row>
    <row r="42" spans="1:7" x14ac:dyDescent="0.25">
      <c r="A42" s="12" t="s">
        <v>36</v>
      </c>
      <c r="B42" s="6" t="s">
        <v>270</v>
      </c>
      <c r="C42" s="8"/>
      <c r="D42" s="8"/>
      <c r="E42" s="36"/>
      <c r="F42" s="36"/>
      <c r="G42" s="36"/>
    </row>
    <row r="43" spans="1:7" x14ac:dyDescent="0.25">
      <c r="A43" s="12" t="s">
        <v>226</v>
      </c>
      <c r="B43" s="6" t="s">
        <v>269</v>
      </c>
      <c r="C43" s="8">
        <v>8124.23</v>
      </c>
      <c r="D43" s="8">
        <v>9298</v>
      </c>
      <c r="E43" s="36">
        <v>14628</v>
      </c>
      <c r="F43" s="36">
        <v>14628</v>
      </c>
      <c r="G43" s="36">
        <v>14628</v>
      </c>
    </row>
    <row r="44" spans="1:7" x14ac:dyDescent="0.25">
      <c r="A44" s="12" t="s">
        <v>227</v>
      </c>
      <c r="B44" s="6" t="s">
        <v>271</v>
      </c>
      <c r="C44" s="8"/>
      <c r="D44" s="8"/>
      <c r="E44" s="36"/>
      <c r="F44" s="36"/>
      <c r="G44" s="36"/>
    </row>
    <row r="45" spans="1:7" x14ac:dyDescent="0.25">
      <c r="A45" s="12" t="s">
        <v>228</v>
      </c>
      <c r="B45" s="6" t="s">
        <v>272</v>
      </c>
      <c r="C45" s="8"/>
      <c r="D45" s="8"/>
      <c r="E45" s="36"/>
      <c r="F45" s="36"/>
      <c r="G45" s="36"/>
    </row>
    <row r="46" spans="1:7" x14ac:dyDescent="0.25">
      <c r="A46" s="12" t="s">
        <v>231</v>
      </c>
      <c r="B46" s="6" t="s">
        <v>276</v>
      </c>
      <c r="C46" s="8"/>
      <c r="D46" s="8"/>
      <c r="E46" s="36"/>
      <c r="F46" s="36"/>
      <c r="G46" s="36"/>
    </row>
    <row r="47" spans="1:7" x14ac:dyDescent="0.25">
      <c r="A47" s="7">
        <v>4</v>
      </c>
      <c r="B47" s="6" t="s">
        <v>295</v>
      </c>
      <c r="C47" s="8">
        <f>SUM(C48:C50)</f>
        <v>0</v>
      </c>
      <c r="D47" s="8">
        <f>SUM(D48:D50)</f>
        <v>0</v>
      </c>
      <c r="E47" s="36">
        <f>SUM(E48:E50)</f>
        <v>0</v>
      </c>
      <c r="F47" s="36">
        <f>SUM(F48:F50)</f>
        <v>0</v>
      </c>
      <c r="G47" s="36">
        <f>SUM(G48:G50)</f>
        <v>0</v>
      </c>
    </row>
    <row r="48" spans="1:7" x14ac:dyDescent="0.25">
      <c r="A48" s="12" t="s">
        <v>229</v>
      </c>
      <c r="B48" s="6" t="s">
        <v>280</v>
      </c>
      <c r="C48" s="8"/>
      <c r="D48" s="8"/>
      <c r="E48" s="36"/>
      <c r="F48" s="36"/>
      <c r="G48" s="36"/>
    </row>
    <row r="49" spans="1:7" x14ac:dyDescent="0.25">
      <c r="A49" s="12" t="s">
        <v>230</v>
      </c>
      <c r="B49" s="6" t="s">
        <v>273</v>
      </c>
      <c r="C49" s="8"/>
      <c r="D49" s="8"/>
      <c r="E49" s="36"/>
      <c r="F49" s="36"/>
      <c r="G49" s="36"/>
    </row>
    <row r="50" spans="1:7" x14ac:dyDescent="0.25">
      <c r="A50" s="12" t="s">
        <v>232</v>
      </c>
      <c r="B50" s="6" t="s">
        <v>274</v>
      </c>
      <c r="C50" s="8"/>
      <c r="D50" s="8"/>
      <c r="E50" s="36"/>
      <c r="F50" s="36"/>
      <c r="G50" s="36"/>
    </row>
    <row r="51" spans="1:7" x14ac:dyDescent="0.25">
      <c r="A51" s="27" t="s">
        <v>73</v>
      </c>
      <c r="B51" s="6" t="s">
        <v>74</v>
      </c>
      <c r="C51" s="8">
        <f>C52</f>
        <v>45441.2</v>
      </c>
      <c r="D51" s="8">
        <f>D52</f>
        <v>45441</v>
      </c>
      <c r="E51" s="36">
        <f>E52</f>
        <v>45441</v>
      </c>
      <c r="F51" s="36">
        <f>F52</f>
        <v>45441</v>
      </c>
      <c r="G51" s="36">
        <f>G52</f>
        <v>45441</v>
      </c>
    </row>
    <row r="52" spans="1:7" x14ac:dyDescent="0.25">
      <c r="A52" s="26" t="s">
        <v>268</v>
      </c>
      <c r="B52" s="6" t="s">
        <v>2</v>
      </c>
      <c r="C52" s="8">
        <f>C53+C59</f>
        <v>45441.2</v>
      </c>
      <c r="D52" s="8">
        <f>D53+D59</f>
        <v>45441</v>
      </c>
      <c r="E52" s="36">
        <f>E53+E59</f>
        <v>45441</v>
      </c>
      <c r="F52" s="36">
        <f>F53+F59</f>
        <v>45441</v>
      </c>
      <c r="G52" s="36">
        <f>G53+G59</f>
        <v>45441</v>
      </c>
    </row>
    <row r="53" spans="1:7" x14ac:dyDescent="0.25">
      <c r="A53" s="7">
        <v>3</v>
      </c>
      <c r="B53" s="6" t="s">
        <v>286</v>
      </c>
      <c r="C53" s="8">
        <f>SUM(C54:C58)</f>
        <v>45441.2</v>
      </c>
      <c r="D53" s="8">
        <f>SUM(D54:D58)</f>
        <v>45441</v>
      </c>
      <c r="E53" s="36">
        <f>SUM(E54:E58)</f>
        <v>45441</v>
      </c>
      <c r="F53" s="36">
        <f>SUM(F54:F58)</f>
        <v>45441</v>
      </c>
      <c r="G53" s="36">
        <f>SUM(G54:G58)</f>
        <v>45441</v>
      </c>
    </row>
    <row r="54" spans="1:7" x14ac:dyDescent="0.25">
      <c r="A54" s="12" t="s">
        <v>36</v>
      </c>
      <c r="B54" s="6" t="s">
        <v>270</v>
      </c>
      <c r="C54" s="8"/>
      <c r="D54" s="8"/>
      <c r="E54" s="36"/>
      <c r="F54" s="36"/>
      <c r="G54" s="36"/>
    </row>
    <row r="55" spans="1:7" x14ac:dyDescent="0.25">
      <c r="A55" s="12" t="s">
        <v>226</v>
      </c>
      <c r="B55" s="6" t="s">
        <v>269</v>
      </c>
      <c r="C55" s="8"/>
      <c r="D55" s="8"/>
      <c r="E55" s="36"/>
      <c r="F55" s="36"/>
      <c r="G55" s="36"/>
    </row>
    <row r="56" spans="1:7" x14ac:dyDescent="0.25">
      <c r="A56" s="12" t="s">
        <v>227</v>
      </c>
      <c r="B56" s="6" t="s">
        <v>271</v>
      </c>
      <c r="C56" s="8"/>
      <c r="D56" s="8"/>
      <c r="E56" s="36"/>
      <c r="F56" s="36"/>
      <c r="G56" s="36"/>
    </row>
    <row r="57" spans="1:7" x14ac:dyDescent="0.25">
      <c r="A57" s="12" t="s">
        <v>228</v>
      </c>
      <c r="B57" s="6" t="s">
        <v>272</v>
      </c>
      <c r="C57" s="8">
        <v>45441.2</v>
      </c>
      <c r="D57" s="8">
        <v>45441</v>
      </c>
      <c r="E57" s="36">
        <v>45441</v>
      </c>
      <c r="F57" s="36">
        <v>45441</v>
      </c>
      <c r="G57" s="36">
        <v>45441</v>
      </c>
    </row>
    <row r="58" spans="1:7" x14ac:dyDescent="0.25">
      <c r="A58" s="12" t="s">
        <v>231</v>
      </c>
      <c r="B58" s="6" t="s">
        <v>276</v>
      </c>
      <c r="C58" s="8"/>
      <c r="D58" s="8"/>
      <c r="E58" s="36"/>
      <c r="F58" s="36"/>
      <c r="G58" s="36"/>
    </row>
    <row r="59" spans="1:7" x14ac:dyDescent="0.25">
      <c r="A59" s="7">
        <v>4</v>
      </c>
      <c r="B59" s="6" t="s">
        <v>295</v>
      </c>
      <c r="C59" s="8">
        <f>SUM(C60:C62)</f>
        <v>0</v>
      </c>
      <c r="D59" s="8">
        <f>SUM(D60:D62)</f>
        <v>0</v>
      </c>
      <c r="E59" s="36">
        <f>SUM(E60:E62)</f>
        <v>0</v>
      </c>
      <c r="F59" s="36">
        <f>SUM(F60:F62)</f>
        <v>0</v>
      </c>
      <c r="G59" s="36">
        <f>SUM(G60:G62)</f>
        <v>0</v>
      </c>
    </row>
    <row r="60" spans="1:7" x14ac:dyDescent="0.25">
      <c r="A60" s="12" t="s">
        <v>229</v>
      </c>
      <c r="B60" s="6" t="s">
        <v>280</v>
      </c>
      <c r="C60" s="8"/>
      <c r="D60" s="8"/>
      <c r="E60" s="36"/>
      <c r="F60" s="36"/>
      <c r="G60" s="36"/>
    </row>
    <row r="61" spans="1:7" x14ac:dyDescent="0.25">
      <c r="A61" s="12" t="s">
        <v>230</v>
      </c>
      <c r="B61" s="6" t="s">
        <v>273</v>
      </c>
      <c r="C61" s="8"/>
      <c r="D61" s="8"/>
      <c r="E61" s="36"/>
      <c r="F61" s="36"/>
      <c r="G61" s="36"/>
    </row>
    <row r="62" spans="1:7" x14ac:dyDescent="0.25">
      <c r="A62" s="12" t="s">
        <v>232</v>
      </c>
      <c r="B62" s="6" t="s">
        <v>274</v>
      </c>
      <c r="C62" s="8"/>
      <c r="D62" s="8"/>
      <c r="E62" s="36"/>
      <c r="F62" s="36"/>
      <c r="G62" s="36"/>
    </row>
    <row r="63" spans="1:7" x14ac:dyDescent="0.25">
      <c r="A63" s="27" t="s">
        <v>42</v>
      </c>
      <c r="B63" s="6" t="s">
        <v>297</v>
      </c>
      <c r="C63" s="8">
        <f>C82+C95</f>
        <v>410985.55</v>
      </c>
      <c r="D63" s="8">
        <f>D82+D95</f>
        <v>874769.43</v>
      </c>
      <c r="E63" s="36">
        <f t="shared" ref="E63:G63" si="6">E82+E95</f>
        <v>605563</v>
      </c>
      <c r="F63" s="36">
        <f t="shared" si="6"/>
        <v>301298</v>
      </c>
      <c r="G63" s="36">
        <f t="shared" si="6"/>
        <v>6700</v>
      </c>
    </row>
    <row r="64" spans="1:7" x14ac:dyDescent="0.25">
      <c r="A64" s="7" t="s">
        <v>36</v>
      </c>
      <c r="B64" s="6" t="s">
        <v>37</v>
      </c>
      <c r="C64" s="8"/>
      <c r="D64" s="8"/>
      <c r="E64" s="36"/>
      <c r="F64" s="36"/>
      <c r="G64" s="36"/>
    </row>
    <row r="65" spans="1:7" x14ac:dyDescent="0.25">
      <c r="A65" s="7">
        <v>3</v>
      </c>
      <c r="B65" s="6" t="s">
        <v>286</v>
      </c>
      <c r="C65" s="8"/>
      <c r="D65" s="8"/>
      <c r="E65" s="36"/>
      <c r="F65" s="36"/>
      <c r="G65" s="36"/>
    </row>
    <row r="66" spans="1:7" x14ac:dyDescent="0.25">
      <c r="A66" s="12" t="s">
        <v>36</v>
      </c>
      <c r="B66" s="6" t="s">
        <v>270</v>
      </c>
      <c r="C66" s="8"/>
      <c r="D66" s="8"/>
      <c r="E66" s="36"/>
      <c r="F66" s="36"/>
      <c r="G66" s="36"/>
    </row>
    <row r="67" spans="1:7" x14ac:dyDescent="0.25">
      <c r="A67" s="12" t="s">
        <v>226</v>
      </c>
      <c r="B67" s="6" t="s">
        <v>269</v>
      </c>
      <c r="C67" s="8"/>
      <c r="D67" s="8"/>
      <c r="E67" s="36"/>
      <c r="F67" s="36"/>
      <c r="G67" s="36"/>
    </row>
    <row r="68" spans="1:7" x14ac:dyDescent="0.25">
      <c r="A68" s="12" t="s">
        <v>227</v>
      </c>
      <c r="B68" s="6" t="s">
        <v>271</v>
      </c>
      <c r="C68" s="8"/>
      <c r="D68" s="8"/>
      <c r="E68" s="36"/>
      <c r="F68" s="36"/>
      <c r="G68" s="36"/>
    </row>
    <row r="69" spans="1:7" x14ac:dyDescent="0.25">
      <c r="A69" s="12">
        <v>37</v>
      </c>
      <c r="B69" s="6" t="s">
        <v>272</v>
      </c>
      <c r="C69" s="8"/>
      <c r="D69" s="8"/>
      <c r="E69" s="36"/>
      <c r="F69" s="36"/>
      <c r="G69" s="36"/>
    </row>
    <row r="70" spans="1:7" x14ac:dyDescent="0.25">
      <c r="A70" s="7">
        <v>4</v>
      </c>
      <c r="B70" s="6" t="s">
        <v>295</v>
      </c>
      <c r="C70" s="8"/>
      <c r="D70" s="8"/>
      <c r="E70" s="36"/>
      <c r="F70" s="36"/>
      <c r="G70" s="36"/>
    </row>
    <row r="71" spans="1:7" x14ac:dyDescent="0.25">
      <c r="A71" s="12" t="s">
        <v>230</v>
      </c>
      <c r="B71" s="6" t="s">
        <v>273</v>
      </c>
      <c r="C71" s="8"/>
      <c r="D71" s="8"/>
      <c r="E71" s="36"/>
      <c r="F71" s="36"/>
      <c r="G71" s="36"/>
    </row>
    <row r="72" spans="1:7" x14ac:dyDescent="0.25">
      <c r="A72" s="12" t="s">
        <v>232</v>
      </c>
      <c r="B72" s="6" t="s">
        <v>274</v>
      </c>
      <c r="C72" s="8"/>
      <c r="D72" s="8"/>
      <c r="E72" s="36"/>
      <c r="F72" s="36"/>
      <c r="G72" s="36"/>
    </row>
    <row r="73" spans="1:7" x14ac:dyDescent="0.25">
      <c r="A73" s="7" t="s">
        <v>28</v>
      </c>
      <c r="B73" s="6" t="s">
        <v>29</v>
      </c>
      <c r="C73" s="8"/>
      <c r="D73" s="8"/>
      <c r="E73" s="36"/>
      <c r="F73" s="36"/>
      <c r="G73" s="36"/>
    </row>
    <row r="74" spans="1:7" x14ac:dyDescent="0.25">
      <c r="A74" s="7">
        <v>3</v>
      </c>
      <c r="B74" s="6" t="s">
        <v>286</v>
      </c>
      <c r="C74" s="8"/>
      <c r="D74" s="8"/>
      <c r="E74" s="36"/>
      <c r="F74" s="36"/>
      <c r="G74" s="36"/>
    </row>
    <row r="75" spans="1:7" x14ac:dyDescent="0.25">
      <c r="A75" s="12" t="s">
        <v>36</v>
      </c>
      <c r="B75" s="6" t="s">
        <v>270</v>
      </c>
      <c r="C75" s="8"/>
      <c r="D75" s="8"/>
      <c r="E75" s="36"/>
      <c r="F75" s="36"/>
      <c r="G75" s="36"/>
    </row>
    <row r="76" spans="1:7" x14ac:dyDescent="0.25">
      <c r="A76" s="12" t="s">
        <v>226</v>
      </c>
      <c r="B76" s="6" t="s">
        <v>269</v>
      </c>
      <c r="C76" s="8"/>
      <c r="D76" s="8"/>
      <c r="E76" s="36"/>
      <c r="F76" s="36"/>
      <c r="G76" s="36"/>
    </row>
    <row r="77" spans="1:7" x14ac:dyDescent="0.25">
      <c r="A77" s="12" t="s">
        <v>227</v>
      </c>
      <c r="B77" s="6" t="s">
        <v>271</v>
      </c>
      <c r="C77" s="8"/>
      <c r="D77" s="8"/>
      <c r="E77" s="36"/>
      <c r="F77" s="36"/>
      <c r="G77" s="36"/>
    </row>
    <row r="78" spans="1:7" x14ac:dyDescent="0.25">
      <c r="A78" s="12" t="s">
        <v>228</v>
      </c>
      <c r="B78" s="6" t="s">
        <v>272</v>
      </c>
      <c r="C78" s="8"/>
      <c r="D78" s="8"/>
      <c r="E78" s="36"/>
      <c r="F78" s="36"/>
      <c r="G78" s="36"/>
    </row>
    <row r="79" spans="1:7" x14ac:dyDescent="0.25">
      <c r="A79" s="7">
        <v>4</v>
      </c>
      <c r="B79" s="6" t="s">
        <v>295</v>
      </c>
      <c r="C79" s="8"/>
      <c r="D79" s="8"/>
      <c r="E79" s="36"/>
      <c r="F79" s="36"/>
      <c r="G79" s="36"/>
    </row>
    <row r="80" spans="1:7" x14ac:dyDescent="0.25">
      <c r="A80" s="12" t="s">
        <v>230</v>
      </c>
      <c r="B80" s="6" t="s">
        <v>273</v>
      </c>
      <c r="C80" s="8"/>
      <c r="D80" s="8"/>
      <c r="E80" s="36"/>
      <c r="F80" s="36"/>
      <c r="G80" s="36"/>
    </row>
    <row r="81" spans="1:7" x14ac:dyDescent="0.25">
      <c r="A81" s="12" t="s">
        <v>232</v>
      </c>
      <c r="B81" s="6" t="s">
        <v>274</v>
      </c>
      <c r="C81" s="8"/>
      <c r="D81" s="8"/>
      <c r="E81" s="36"/>
      <c r="F81" s="36"/>
      <c r="G81" s="36"/>
    </row>
    <row r="82" spans="1:7" x14ac:dyDescent="0.25">
      <c r="A82" s="26" t="s">
        <v>30</v>
      </c>
      <c r="B82" s="6" t="s">
        <v>31</v>
      </c>
      <c r="C82" s="8">
        <f>C83+C91</f>
        <v>75308.95</v>
      </c>
      <c r="D82" s="8">
        <f>D83+D91</f>
        <v>241287.38</v>
      </c>
      <c r="E82" s="36">
        <f t="shared" ref="E82:G82" si="7">E83+E91</f>
        <v>184356</v>
      </c>
      <c r="F82" s="36">
        <f t="shared" si="7"/>
        <v>81052</v>
      </c>
      <c r="G82" s="36">
        <f t="shared" si="7"/>
        <v>0</v>
      </c>
    </row>
    <row r="83" spans="1:7" x14ac:dyDescent="0.25">
      <c r="A83" s="7">
        <v>3</v>
      </c>
      <c r="B83" s="6" t="s">
        <v>286</v>
      </c>
      <c r="C83" s="8">
        <f>SUM(C84:C90)</f>
        <v>54015.14</v>
      </c>
      <c r="D83" s="8">
        <f>SUM(D84:D90)</f>
        <v>239287.38</v>
      </c>
      <c r="E83" s="36">
        <f t="shared" ref="E83:G83" si="8">SUM(E84:E90)</f>
        <v>178939</v>
      </c>
      <c r="F83" s="36">
        <f t="shared" si="8"/>
        <v>80052</v>
      </c>
      <c r="G83" s="36">
        <f t="shared" si="8"/>
        <v>0</v>
      </c>
    </row>
    <row r="84" spans="1:7" x14ac:dyDescent="0.25">
      <c r="A84" s="12" t="s">
        <v>36</v>
      </c>
      <c r="B84" s="6" t="s">
        <v>270</v>
      </c>
      <c r="C84" s="8">
        <v>23006.7</v>
      </c>
      <c r="D84" s="8">
        <v>85700</v>
      </c>
      <c r="E84" s="36">
        <v>93937</v>
      </c>
      <c r="F84" s="36">
        <v>37937</v>
      </c>
      <c r="G84" s="36"/>
    </row>
    <row r="85" spans="1:7" x14ac:dyDescent="0.25">
      <c r="A85" s="12" t="s">
        <v>226</v>
      </c>
      <c r="B85" s="6" t="s">
        <v>269</v>
      </c>
      <c r="C85" s="8">
        <v>31008.44</v>
      </c>
      <c r="D85" s="8">
        <v>153587.38</v>
      </c>
      <c r="E85" s="36">
        <v>85002</v>
      </c>
      <c r="F85" s="36">
        <v>42115</v>
      </c>
      <c r="G85" s="36"/>
    </row>
    <row r="86" spans="1:7" x14ac:dyDescent="0.25">
      <c r="A86" s="12" t="s">
        <v>227</v>
      </c>
      <c r="B86" s="6" t="s">
        <v>271</v>
      </c>
      <c r="C86" s="8"/>
      <c r="D86" s="8"/>
      <c r="E86" s="36"/>
      <c r="F86" s="36"/>
      <c r="G86" s="36"/>
    </row>
    <row r="87" spans="1:7" x14ac:dyDescent="0.25">
      <c r="A87" s="12" t="s">
        <v>235</v>
      </c>
      <c r="B87" s="6" t="s">
        <v>277</v>
      </c>
      <c r="C87" s="8"/>
      <c r="D87" s="8"/>
      <c r="E87" s="36"/>
      <c r="F87" s="36"/>
      <c r="G87" s="36"/>
    </row>
    <row r="88" spans="1:7" x14ac:dyDescent="0.25">
      <c r="A88" s="12" t="s">
        <v>233</v>
      </c>
      <c r="B88" s="6" t="s">
        <v>275</v>
      </c>
      <c r="C88" s="8"/>
      <c r="D88" s="8"/>
      <c r="E88" s="36"/>
      <c r="F88" s="36"/>
      <c r="G88" s="36"/>
    </row>
    <row r="89" spans="1:7" x14ac:dyDescent="0.25">
      <c r="A89" s="12" t="s">
        <v>228</v>
      </c>
      <c r="B89" s="6" t="s">
        <v>272</v>
      </c>
      <c r="C89" s="8"/>
      <c r="D89" s="8"/>
      <c r="E89" s="36"/>
      <c r="F89" s="36"/>
      <c r="G89" s="36"/>
    </row>
    <row r="90" spans="1:7" x14ac:dyDescent="0.25">
      <c r="A90" s="12" t="s">
        <v>231</v>
      </c>
      <c r="B90" s="6" t="s">
        <v>276</v>
      </c>
      <c r="C90" s="8"/>
      <c r="D90" s="8"/>
      <c r="E90" s="36"/>
      <c r="F90" s="36"/>
      <c r="G90" s="36"/>
    </row>
    <row r="91" spans="1:7" x14ac:dyDescent="0.25">
      <c r="A91" s="7">
        <v>4</v>
      </c>
      <c r="B91" s="6" t="s">
        <v>295</v>
      </c>
      <c r="C91" s="8">
        <f>SUM(C92:C94)</f>
        <v>21293.81</v>
      </c>
      <c r="D91" s="8">
        <f>SUM(D92:D94)</f>
        <v>2000</v>
      </c>
      <c r="E91" s="36">
        <f t="shared" ref="E91:G91" si="9">SUM(E92:E94)</f>
        <v>5417</v>
      </c>
      <c r="F91" s="36">
        <f t="shared" si="9"/>
        <v>1000</v>
      </c>
      <c r="G91" s="36">
        <f t="shared" si="9"/>
        <v>0</v>
      </c>
    </row>
    <row r="92" spans="1:7" x14ac:dyDescent="0.25">
      <c r="A92" s="12" t="s">
        <v>229</v>
      </c>
      <c r="B92" s="6" t="s">
        <v>280</v>
      </c>
      <c r="C92" s="8"/>
      <c r="D92" s="8"/>
      <c r="E92" s="36"/>
      <c r="F92" s="36"/>
      <c r="G92" s="36"/>
    </row>
    <row r="93" spans="1:7" x14ac:dyDescent="0.25">
      <c r="A93" s="12" t="s">
        <v>230</v>
      </c>
      <c r="B93" s="6" t="s">
        <v>273</v>
      </c>
      <c r="C93" s="8">
        <v>3543.81</v>
      </c>
      <c r="D93" s="8">
        <v>2000</v>
      </c>
      <c r="E93" s="36">
        <v>5417</v>
      </c>
      <c r="F93" s="36">
        <v>1000</v>
      </c>
      <c r="G93" s="36"/>
    </row>
    <row r="94" spans="1:7" x14ac:dyDescent="0.25">
      <c r="A94" s="12" t="s">
        <v>232</v>
      </c>
      <c r="B94" s="6" t="s">
        <v>274</v>
      </c>
      <c r="C94" s="8">
        <v>17750</v>
      </c>
      <c r="D94" s="8"/>
      <c r="E94" s="36"/>
      <c r="F94" s="36"/>
      <c r="G94" s="36"/>
    </row>
    <row r="95" spans="1:7" x14ac:dyDescent="0.25">
      <c r="A95" s="26" t="s">
        <v>279</v>
      </c>
      <c r="B95" s="6" t="s">
        <v>32</v>
      </c>
      <c r="C95" s="8">
        <f>C96+C104</f>
        <v>335676.6</v>
      </c>
      <c r="D95" s="8">
        <f>D96+D104</f>
        <v>633482.05000000005</v>
      </c>
      <c r="E95" s="36">
        <f t="shared" ref="E95:G95" si="10">E96+E104</f>
        <v>421207</v>
      </c>
      <c r="F95" s="36">
        <f t="shared" si="10"/>
        <v>220246</v>
      </c>
      <c r="G95" s="36">
        <f t="shared" si="10"/>
        <v>6700</v>
      </c>
    </row>
    <row r="96" spans="1:7" x14ac:dyDescent="0.25">
      <c r="A96" s="7">
        <v>3</v>
      </c>
      <c r="B96" s="6" t="s">
        <v>286</v>
      </c>
      <c r="C96" s="8">
        <f>SUM(C97:C103)</f>
        <v>330625.78999999998</v>
      </c>
      <c r="D96" s="8">
        <f>SUM(D97:D103)</f>
        <v>633482.05000000005</v>
      </c>
      <c r="E96" s="36">
        <f t="shared" ref="E96:G96" si="11">SUM(E97:E103)</f>
        <v>399428</v>
      </c>
      <c r="F96" s="36">
        <f t="shared" si="11"/>
        <v>218046</v>
      </c>
      <c r="G96" s="36">
        <f t="shared" si="11"/>
        <v>6700</v>
      </c>
    </row>
    <row r="97" spans="1:7" x14ac:dyDescent="0.25">
      <c r="A97" s="12" t="s">
        <v>36</v>
      </c>
      <c r="B97" s="6" t="s">
        <v>270</v>
      </c>
      <c r="C97" s="8">
        <v>102696.54</v>
      </c>
      <c r="D97" s="8">
        <v>150671.49000000002</v>
      </c>
      <c r="E97" s="36">
        <v>98951</v>
      </c>
      <c r="F97" s="36">
        <v>61638</v>
      </c>
      <c r="G97" s="36"/>
    </row>
    <row r="98" spans="1:7" x14ac:dyDescent="0.25">
      <c r="A98" s="12" t="s">
        <v>226</v>
      </c>
      <c r="B98" s="6" t="s">
        <v>269</v>
      </c>
      <c r="C98" s="8">
        <v>227929.25</v>
      </c>
      <c r="D98" s="8">
        <v>482810.56</v>
      </c>
      <c r="E98" s="36">
        <v>300477</v>
      </c>
      <c r="F98" s="36">
        <f>185773-29365</f>
        <v>156408</v>
      </c>
      <c r="G98" s="36">
        <f>58945-52245</f>
        <v>6700</v>
      </c>
    </row>
    <row r="99" spans="1:7" x14ac:dyDescent="0.25">
      <c r="A99" s="12" t="s">
        <v>227</v>
      </c>
      <c r="B99" s="6" t="s">
        <v>271</v>
      </c>
      <c r="C99" s="8"/>
      <c r="D99" s="8"/>
      <c r="E99" s="36"/>
      <c r="F99" s="36"/>
      <c r="G99" s="36"/>
    </row>
    <row r="100" spans="1:7" x14ac:dyDescent="0.25">
      <c r="A100" s="12">
        <v>35</v>
      </c>
      <c r="B100" s="6" t="s">
        <v>277</v>
      </c>
      <c r="C100" s="8"/>
      <c r="D100" s="8"/>
      <c r="E100" s="36"/>
      <c r="F100" s="36"/>
      <c r="G100" s="36"/>
    </row>
    <row r="101" spans="1:7" x14ac:dyDescent="0.25">
      <c r="A101" s="12" t="s">
        <v>233</v>
      </c>
      <c r="B101" s="6" t="s">
        <v>275</v>
      </c>
      <c r="C101" s="8"/>
      <c r="D101" s="8"/>
      <c r="E101" s="36"/>
      <c r="F101" s="36"/>
      <c r="G101" s="36"/>
    </row>
    <row r="102" spans="1:7" x14ac:dyDescent="0.25">
      <c r="A102" s="12" t="s">
        <v>228</v>
      </c>
      <c r="B102" s="6" t="s">
        <v>272</v>
      </c>
      <c r="C102" s="8"/>
      <c r="D102" s="8"/>
      <c r="E102" s="36"/>
      <c r="F102" s="36"/>
      <c r="G102" s="36"/>
    </row>
    <row r="103" spans="1:7" x14ac:dyDescent="0.25">
      <c r="A103" s="12" t="s">
        <v>231</v>
      </c>
      <c r="B103" s="6" t="s">
        <v>276</v>
      </c>
      <c r="C103" s="8"/>
      <c r="D103" s="8"/>
      <c r="E103" s="36"/>
      <c r="F103" s="36"/>
      <c r="G103" s="36"/>
    </row>
    <row r="104" spans="1:7" x14ac:dyDescent="0.25">
      <c r="A104" s="7">
        <v>4</v>
      </c>
      <c r="B104" s="6" t="s">
        <v>295</v>
      </c>
      <c r="C104" s="8">
        <f>SUM(C105:C107)</f>
        <v>5050.8100000000004</v>
      </c>
      <c r="D104" s="8">
        <f t="shared" ref="D104" si="12">SUM(D105:D107)</f>
        <v>0</v>
      </c>
      <c r="E104" s="36">
        <f t="shared" ref="E104:G104" si="13">SUM(E105:E107)</f>
        <v>21779</v>
      </c>
      <c r="F104" s="36">
        <f t="shared" si="13"/>
        <v>2200</v>
      </c>
      <c r="G104" s="36">
        <f t="shared" si="13"/>
        <v>0</v>
      </c>
    </row>
    <row r="105" spans="1:7" x14ac:dyDescent="0.25">
      <c r="A105" s="12" t="s">
        <v>229</v>
      </c>
      <c r="B105" s="6" t="s">
        <v>280</v>
      </c>
      <c r="C105" s="8"/>
      <c r="D105" s="8"/>
      <c r="E105" s="36"/>
      <c r="F105" s="36"/>
      <c r="G105" s="36"/>
    </row>
    <row r="106" spans="1:7" x14ac:dyDescent="0.25">
      <c r="A106" s="12" t="s">
        <v>230</v>
      </c>
      <c r="B106" s="6" t="s">
        <v>273</v>
      </c>
      <c r="C106" s="8">
        <v>5050.8100000000004</v>
      </c>
      <c r="D106" s="8"/>
      <c r="E106" s="36">
        <v>21779</v>
      </c>
      <c r="F106" s="36">
        <v>2200</v>
      </c>
      <c r="G106" s="36"/>
    </row>
    <row r="107" spans="1:7" x14ac:dyDescent="0.25">
      <c r="A107" s="12" t="s">
        <v>232</v>
      </c>
      <c r="B107" s="6" t="s">
        <v>274</v>
      </c>
      <c r="C107" s="8"/>
      <c r="D107" s="8"/>
      <c r="E107" s="36"/>
      <c r="F107" s="36"/>
      <c r="G107" s="36"/>
    </row>
    <row r="108" spans="1:7" x14ac:dyDescent="0.25">
      <c r="A108" s="27" t="s">
        <v>69</v>
      </c>
      <c r="B108" s="6" t="s">
        <v>298</v>
      </c>
      <c r="C108" s="8">
        <f>C109+C120+C131+C143+C153</f>
        <v>1916089.64</v>
      </c>
      <c r="D108" s="8">
        <f>D109+D120+D131+D143+D153</f>
        <v>3285296.5700000003</v>
      </c>
      <c r="E108" s="36">
        <f>E109+E120+E131+E143+E153</f>
        <v>6078474</v>
      </c>
      <c r="F108" s="36">
        <f>F109+F120+F131+F143+F153</f>
        <v>2549724</v>
      </c>
      <c r="G108" s="36">
        <f>G109+G120+G131+G143+G153</f>
        <v>2253400</v>
      </c>
    </row>
    <row r="109" spans="1:7" x14ac:dyDescent="0.25">
      <c r="A109" s="26" t="s">
        <v>36</v>
      </c>
      <c r="B109" s="6" t="s">
        <v>37</v>
      </c>
      <c r="C109" s="8">
        <f>C110+C115+C118</f>
        <v>258744.37</v>
      </c>
      <c r="D109" s="8">
        <f>D110+D115</f>
        <v>524845.36</v>
      </c>
      <c r="E109" s="36">
        <f>E110+E115</f>
        <v>455237</v>
      </c>
      <c r="F109" s="36">
        <f>F110+F115</f>
        <v>412638</v>
      </c>
      <c r="G109" s="36">
        <f>G110+G115</f>
        <v>350238</v>
      </c>
    </row>
    <row r="110" spans="1:7" x14ac:dyDescent="0.25">
      <c r="A110" s="7">
        <v>3</v>
      </c>
      <c r="B110" s="6" t="s">
        <v>286</v>
      </c>
      <c r="C110" s="8">
        <f>SUM(C111:C114)</f>
        <v>245822.75</v>
      </c>
      <c r="D110" s="8">
        <f>SUM(D111:D114)</f>
        <v>476467.89999999997</v>
      </c>
      <c r="E110" s="36">
        <f t="shared" ref="E110:G110" si="14">SUM(E111:E114)</f>
        <v>406860</v>
      </c>
      <c r="F110" s="36">
        <f t="shared" si="14"/>
        <v>364261</v>
      </c>
      <c r="G110" s="36">
        <f t="shared" si="14"/>
        <v>301861</v>
      </c>
    </row>
    <row r="111" spans="1:7" x14ac:dyDescent="0.25">
      <c r="A111" s="12" t="s">
        <v>36</v>
      </c>
      <c r="B111" s="6" t="s">
        <v>270</v>
      </c>
      <c r="C111" s="8">
        <v>126731.81</v>
      </c>
      <c r="D111" s="8">
        <v>116314.45999999999</v>
      </c>
      <c r="E111" s="36">
        <v>85657</v>
      </c>
      <c r="F111" s="36">
        <v>83135</v>
      </c>
      <c r="G111" s="36">
        <v>48185</v>
      </c>
    </row>
    <row r="112" spans="1:7" x14ac:dyDescent="0.25">
      <c r="A112" s="12" t="s">
        <v>226</v>
      </c>
      <c r="B112" s="6" t="s">
        <v>269</v>
      </c>
      <c r="C112" s="8">
        <v>119090.94</v>
      </c>
      <c r="D112" s="8">
        <v>360126.9</v>
      </c>
      <c r="E112" s="36">
        <f>318677+2500-1</f>
        <v>321176</v>
      </c>
      <c r="F112" s="36">
        <v>281099</v>
      </c>
      <c r="G112" s="36">
        <v>253649</v>
      </c>
    </row>
    <row r="113" spans="1:7" x14ac:dyDescent="0.25">
      <c r="A113" s="12" t="s">
        <v>227</v>
      </c>
      <c r="B113" s="6" t="s">
        <v>271</v>
      </c>
      <c r="C113" s="8"/>
      <c r="D113" s="8">
        <v>0</v>
      </c>
      <c r="E113" s="36">
        <v>0</v>
      </c>
      <c r="F113" s="36">
        <v>0</v>
      </c>
      <c r="G113" s="36">
        <v>0</v>
      </c>
    </row>
    <row r="114" spans="1:7" x14ac:dyDescent="0.25">
      <c r="A114" s="12" t="s">
        <v>228</v>
      </c>
      <c r="B114" s="6" t="s">
        <v>272</v>
      </c>
      <c r="C114" s="8"/>
      <c r="D114" s="8">
        <v>26.54</v>
      </c>
      <c r="E114" s="36">
        <v>27</v>
      </c>
      <c r="F114" s="36">
        <v>27</v>
      </c>
      <c r="G114" s="36">
        <v>27</v>
      </c>
    </row>
    <row r="115" spans="1:7" x14ac:dyDescent="0.25">
      <c r="A115" s="7">
        <v>4</v>
      </c>
      <c r="B115" s="6" t="s">
        <v>295</v>
      </c>
      <c r="C115" s="8">
        <f>SUM(C116:C117)</f>
        <v>10421.620000000001</v>
      </c>
      <c r="D115" s="8">
        <f>SUM(D116:D117)</f>
        <v>48377.46</v>
      </c>
      <c r="E115" s="36">
        <f t="shared" ref="E115:G115" si="15">SUM(E116:E117)</f>
        <v>48377</v>
      </c>
      <c r="F115" s="36">
        <f t="shared" si="15"/>
        <v>48377</v>
      </c>
      <c r="G115" s="36">
        <f t="shared" si="15"/>
        <v>48377</v>
      </c>
    </row>
    <row r="116" spans="1:7" x14ac:dyDescent="0.25">
      <c r="A116" s="12" t="s">
        <v>230</v>
      </c>
      <c r="B116" s="6" t="s">
        <v>273</v>
      </c>
      <c r="C116" s="8">
        <v>10421.620000000001</v>
      </c>
      <c r="D116" s="8">
        <v>17187.599999999999</v>
      </c>
      <c r="E116" s="36">
        <v>17187</v>
      </c>
      <c r="F116" s="36">
        <v>17187</v>
      </c>
      <c r="G116" s="36">
        <v>17187</v>
      </c>
    </row>
    <row r="117" spans="1:7" x14ac:dyDescent="0.25">
      <c r="A117" s="12" t="s">
        <v>232</v>
      </c>
      <c r="B117" s="6" t="s">
        <v>274</v>
      </c>
      <c r="C117" s="8"/>
      <c r="D117" s="8">
        <v>31189.86</v>
      </c>
      <c r="E117" s="36">
        <v>31190</v>
      </c>
      <c r="F117" s="36">
        <v>31190</v>
      </c>
      <c r="G117" s="36">
        <v>31190</v>
      </c>
    </row>
    <row r="118" spans="1:7" x14ac:dyDescent="0.25">
      <c r="A118" s="7">
        <v>5</v>
      </c>
      <c r="B118" s="6"/>
      <c r="C118" s="8">
        <f>C119</f>
        <v>2500</v>
      </c>
      <c r="D118" s="8"/>
      <c r="E118" s="36"/>
      <c r="F118" s="36"/>
      <c r="G118" s="36"/>
    </row>
    <row r="119" spans="1:7" x14ac:dyDescent="0.25">
      <c r="A119" s="12">
        <v>53</v>
      </c>
      <c r="B119" s="6" t="s">
        <v>301</v>
      </c>
      <c r="C119" s="8">
        <v>2500</v>
      </c>
      <c r="D119" s="8"/>
      <c r="E119" s="36"/>
      <c r="F119" s="36"/>
      <c r="G119" s="36"/>
    </row>
    <row r="120" spans="1:7" x14ac:dyDescent="0.25">
      <c r="A120" s="26" t="s">
        <v>28</v>
      </c>
      <c r="B120" s="6" t="s">
        <v>29</v>
      </c>
      <c r="C120" s="8">
        <f>C121+C128</f>
        <v>1289954.8599999999</v>
      </c>
      <c r="D120" s="8">
        <f>D121+D128</f>
        <v>2358984.7800000003</v>
      </c>
      <c r="E120" s="36">
        <f t="shared" ref="E120:G120" si="16">E121+E128</f>
        <v>2496028</v>
      </c>
      <c r="F120" s="36">
        <f t="shared" si="16"/>
        <v>1493953</v>
      </c>
      <c r="G120" s="36">
        <f t="shared" si="16"/>
        <v>1493804</v>
      </c>
    </row>
    <row r="121" spans="1:7" x14ac:dyDescent="0.25">
      <c r="A121" s="7">
        <v>3</v>
      </c>
      <c r="B121" s="6" t="s">
        <v>286</v>
      </c>
      <c r="C121" s="8">
        <f>SUM(C122:C127)</f>
        <v>1270103.5799999998</v>
      </c>
      <c r="D121" s="8">
        <f>SUM(D122:D127)</f>
        <v>2208116.5000000005</v>
      </c>
      <c r="E121" s="36">
        <f>SUM(E122:E127)</f>
        <v>2346486</v>
      </c>
      <c r="F121" s="36">
        <f t="shared" ref="F121:G121" si="17">SUM(F122:F127)</f>
        <v>1344412</v>
      </c>
      <c r="G121" s="36">
        <f t="shared" si="17"/>
        <v>1344263</v>
      </c>
    </row>
    <row r="122" spans="1:7" x14ac:dyDescent="0.25">
      <c r="A122" s="12" t="s">
        <v>36</v>
      </c>
      <c r="B122" s="6" t="s">
        <v>270</v>
      </c>
      <c r="C122" s="8">
        <v>574421.51</v>
      </c>
      <c r="D122" s="8">
        <v>536084.7300000001</v>
      </c>
      <c r="E122" s="36">
        <v>542270</v>
      </c>
      <c r="F122" s="36">
        <v>536085</v>
      </c>
      <c r="G122" s="36">
        <v>536085</v>
      </c>
    </row>
    <row r="123" spans="1:7" x14ac:dyDescent="0.25">
      <c r="A123" s="12" t="s">
        <v>226</v>
      </c>
      <c r="B123" s="6" t="s">
        <v>269</v>
      </c>
      <c r="C123" s="8">
        <f>614444.72+69295</f>
        <v>683739.72</v>
      </c>
      <c r="D123" s="8">
        <f>857694.41+801661</f>
        <v>1659355.4100000001</v>
      </c>
      <c r="E123" s="36">
        <v>1791540</v>
      </c>
      <c r="F123" s="36">
        <v>795651</v>
      </c>
      <c r="G123" s="36">
        <v>795502</v>
      </c>
    </row>
    <row r="124" spans="1:7" x14ac:dyDescent="0.25">
      <c r="A124" s="12" t="s">
        <v>227</v>
      </c>
      <c r="B124" s="6" t="s">
        <v>271</v>
      </c>
      <c r="C124" s="8">
        <v>2093.66</v>
      </c>
      <c r="D124" s="8">
        <v>240.23000000000002</v>
      </c>
      <c r="E124" s="36">
        <v>240</v>
      </c>
      <c r="F124" s="36">
        <v>240</v>
      </c>
      <c r="G124" s="36">
        <v>240</v>
      </c>
    </row>
    <row r="125" spans="1:7" x14ac:dyDescent="0.25">
      <c r="A125" s="12">
        <v>36</v>
      </c>
      <c r="B125" s="6" t="s">
        <v>275</v>
      </c>
      <c r="C125" s="8">
        <v>279.63</v>
      </c>
      <c r="D125" s="8"/>
      <c r="E125" s="36"/>
      <c r="F125" s="36"/>
      <c r="G125" s="36"/>
    </row>
    <row r="126" spans="1:7" x14ac:dyDescent="0.25">
      <c r="A126" s="12" t="s">
        <v>228</v>
      </c>
      <c r="B126" s="6" t="s">
        <v>272</v>
      </c>
      <c r="C126" s="8">
        <v>5650.07</v>
      </c>
      <c r="D126" s="8">
        <v>9794.9499999999989</v>
      </c>
      <c r="E126" s="36">
        <v>9795</v>
      </c>
      <c r="F126" s="36">
        <v>9795</v>
      </c>
      <c r="G126" s="36">
        <v>9795</v>
      </c>
    </row>
    <row r="127" spans="1:7" x14ac:dyDescent="0.25">
      <c r="A127" s="12">
        <v>38</v>
      </c>
      <c r="B127" s="6" t="s">
        <v>276</v>
      </c>
      <c r="C127" s="8">
        <v>3918.99</v>
      </c>
      <c r="D127" s="8">
        <v>2641.1800000000003</v>
      </c>
      <c r="E127" s="36">
        <v>2641</v>
      </c>
      <c r="F127" s="36">
        <v>2641</v>
      </c>
      <c r="G127" s="36">
        <v>2641</v>
      </c>
    </row>
    <row r="128" spans="1:7" x14ac:dyDescent="0.25">
      <c r="A128" s="7">
        <v>4</v>
      </c>
      <c r="B128" s="6" t="s">
        <v>295</v>
      </c>
      <c r="C128" s="8">
        <f>SUM(C129:C130)</f>
        <v>19851.28</v>
      </c>
      <c r="D128" s="8">
        <f>SUM(D129:D130)</f>
        <v>150868.28</v>
      </c>
      <c r="E128" s="36">
        <f t="shared" ref="E128:G128" si="18">SUM(E129:E130)</f>
        <v>149542</v>
      </c>
      <c r="F128" s="36">
        <f t="shared" si="18"/>
        <v>149541</v>
      </c>
      <c r="G128" s="36">
        <f t="shared" si="18"/>
        <v>149541</v>
      </c>
    </row>
    <row r="129" spans="1:7" x14ac:dyDescent="0.25">
      <c r="A129" s="12" t="s">
        <v>230</v>
      </c>
      <c r="B129" s="6" t="s">
        <v>273</v>
      </c>
      <c r="C129" s="8">
        <v>19851.28</v>
      </c>
      <c r="D129" s="8">
        <v>142453.65</v>
      </c>
      <c r="E129" s="36">
        <v>141127</v>
      </c>
      <c r="F129" s="36">
        <v>141126</v>
      </c>
      <c r="G129" s="36">
        <v>141126</v>
      </c>
    </row>
    <row r="130" spans="1:7" x14ac:dyDescent="0.25">
      <c r="A130" s="12" t="s">
        <v>232</v>
      </c>
      <c r="B130" s="6" t="s">
        <v>274</v>
      </c>
      <c r="C130" s="8">
        <v>0</v>
      </c>
      <c r="D130" s="8">
        <v>8414.630000000001</v>
      </c>
      <c r="E130" s="36">
        <v>8415</v>
      </c>
      <c r="F130" s="36">
        <v>8415</v>
      </c>
      <c r="G130" s="36">
        <v>8415</v>
      </c>
    </row>
    <row r="131" spans="1:7" x14ac:dyDescent="0.25">
      <c r="A131" s="26" t="s">
        <v>279</v>
      </c>
      <c r="B131" s="6" t="s">
        <v>32</v>
      </c>
      <c r="C131" s="8">
        <f>C132+C139</f>
        <v>282293.17</v>
      </c>
      <c r="D131" s="8">
        <f>D132+D139</f>
        <v>358132.08999999997</v>
      </c>
      <c r="E131" s="36">
        <f>E132+E139</f>
        <v>924333</v>
      </c>
      <c r="F131" s="36">
        <f t="shared" ref="F131" si="19">F132+F139</f>
        <v>264857</v>
      </c>
      <c r="G131" s="36">
        <f>G132+G139</f>
        <v>254963</v>
      </c>
    </row>
    <row r="132" spans="1:7" x14ac:dyDescent="0.25">
      <c r="A132" s="7">
        <v>3</v>
      </c>
      <c r="B132" s="6" t="s">
        <v>286</v>
      </c>
      <c r="C132" s="8">
        <f>SUM(C133:C138)</f>
        <v>239370.18</v>
      </c>
      <c r="D132" s="8">
        <f>SUM(D133:D138)</f>
        <v>324135.75</v>
      </c>
      <c r="E132" s="36">
        <f>SUM(E133:E138)</f>
        <v>416526</v>
      </c>
      <c r="F132" s="36">
        <f t="shared" ref="F132:G132" si="20">SUM(F133:F138)</f>
        <v>261407</v>
      </c>
      <c r="G132" s="36">
        <f t="shared" si="20"/>
        <v>254167</v>
      </c>
    </row>
    <row r="133" spans="1:7" x14ac:dyDescent="0.25">
      <c r="A133" s="12" t="s">
        <v>36</v>
      </c>
      <c r="B133" s="6" t="s">
        <v>270</v>
      </c>
      <c r="C133" s="8">
        <v>68308.460000000006</v>
      </c>
      <c r="D133" s="8">
        <v>10143</v>
      </c>
      <c r="E133" s="36">
        <v>0</v>
      </c>
      <c r="F133" s="36"/>
      <c r="G133" s="36"/>
    </row>
    <row r="134" spans="1:7" x14ac:dyDescent="0.25">
      <c r="A134" s="12" t="s">
        <v>226</v>
      </c>
      <c r="B134" s="6" t="s">
        <v>269</v>
      </c>
      <c r="C134" s="8">
        <v>167069.82999999999</v>
      </c>
      <c r="D134" s="8">
        <v>313992.75</v>
      </c>
      <c r="E134" s="36">
        <v>413872</v>
      </c>
      <c r="F134" s="36">
        <f>229388+29365-1</f>
        <v>258752</v>
      </c>
      <c r="G134" s="36">
        <f>201920+52245+2</f>
        <v>254167</v>
      </c>
    </row>
    <row r="135" spans="1:7" x14ac:dyDescent="0.25">
      <c r="A135" s="12" t="s">
        <v>227</v>
      </c>
      <c r="B135" s="6" t="s">
        <v>271</v>
      </c>
      <c r="C135" s="8">
        <v>10.199999999999999</v>
      </c>
      <c r="D135" s="8"/>
      <c r="E135" s="36">
        <v>0</v>
      </c>
      <c r="F135" s="36"/>
      <c r="G135" s="36"/>
    </row>
    <row r="136" spans="1:7" x14ac:dyDescent="0.25">
      <c r="A136" s="12" t="s">
        <v>233</v>
      </c>
      <c r="B136" s="6" t="s">
        <v>275</v>
      </c>
      <c r="C136" s="8">
        <v>0</v>
      </c>
      <c r="D136" s="8"/>
      <c r="E136" s="36"/>
      <c r="F136" s="36"/>
      <c r="G136" s="36"/>
    </row>
    <row r="137" spans="1:7" x14ac:dyDescent="0.25">
      <c r="A137" s="12" t="s">
        <v>228</v>
      </c>
      <c r="B137" s="6" t="s">
        <v>272</v>
      </c>
      <c r="C137" s="8">
        <v>3981.69</v>
      </c>
      <c r="D137" s="8"/>
      <c r="E137" s="36">
        <v>2654</v>
      </c>
      <c r="F137" s="36">
        <v>2655</v>
      </c>
      <c r="G137" s="36"/>
    </row>
    <row r="138" spans="1:7" x14ac:dyDescent="0.25">
      <c r="A138" s="12" t="s">
        <v>231</v>
      </c>
      <c r="B138" s="6" t="s">
        <v>276</v>
      </c>
      <c r="C138" s="8">
        <v>0</v>
      </c>
      <c r="D138" s="8"/>
      <c r="E138" s="36"/>
      <c r="F138" s="36"/>
      <c r="G138" s="36"/>
    </row>
    <row r="139" spans="1:7" x14ac:dyDescent="0.25">
      <c r="A139" s="7">
        <v>4</v>
      </c>
      <c r="B139" s="6" t="s">
        <v>295</v>
      </c>
      <c r="C139" s="8">
        <f>SUM(C140:C142)</f>
        <v>42922.990000000005</v>
      </c>
      <c r="D139" s="8">
        <f>SUM(D140:D142)</f>
        <v>33996.339999999997</v>
      </c>
      <c r="E139" s="36">
        <f>SUM(E140:E142)</f>
        <v>507807</v>
      </c>
      <c r="F139" s="36">
        <f t="shared" ref="F139:G139" si="21">SUM(F140:F142)</f>
        <v>3450</v>
      </c>
      <c r="G139" s="36">
        <f t="shared" si="21"/>
        <v>796</v>
      </c>
    </row>
    <row r="140" spans="1:7" x14ac:dyDescent="0.25">
      <c r="A140" s="12" t="s">
        <v>229</v>
      </c>
      <c r="B140" s="6" t="s">
        <v>280</v>
      </c>
      <c r="C140" s="8">
        <v>0</v>
      </c>
      <c r="D140" s="8"/>
      <c r="E140" s="36">
        <v>210000</v>
      </c>
      <c r="F140" s="36"/>
      <c r="G140" s="36"/>
    </row>
    <row r="141" spans="1:7" x14ac:dyDescent="0.25">
      <c r="A141" s="12" t="s">
        <v>230</v>
      </c>
      <c r="B141" s="6" t="s">
        <v>273</v>
      </c>
      <c r="C141" s="8">
        <v>20376.7</v>
      </c>
      <c r="D141" s="8">
        <v>33996.339999999997</v>
      </c>
      <c r="E141" s="36">
        <v>297807</v>
      </c>
      <c r="F141" s="36">
        <v>3450</v>
      </c>
      <c r="G141" s="36">
        <v>796</v>
      </c>
    </row>
    <row r="142" spans="1:7" x14ac:dyDescent="0.25">
      <c r="A142" s="12" t="s">
        <v>232</v>
      </c>
      <c r="B142" s="6" t="s">
        <v>274</v>
      </c>
      <c r="C142" s="8">
        <v>22546.29</v>
      </c>
      <c r="D142" s="8"/>
      <c r="E142" s="36"/>
      <c r="F142" s="36"/>
      <c r="G142" s="36"/>
    </row>
    <row r="143" spans="1:7" x14ac:dyDescent="0.25">
      <c r="A143" s="26" t="s">
        <v>285</v>
      </c>
      <c r="B143" s="6" t="s">
        <v>33</v>
      </c>
      <c r="C143" s="8">
        <f>C144+C149</f>
        <v>85097.239999999991</v>
      </c>
      <c r="D143" s="8">
        <f>D144+D149</f>
        <v>41476.22</v>
      </c>
      <c r="E143" s="36">
        <f t="shared" ref="E143:G143" si="22">E144+E149</f>
        <v>2201018</v>
      </c>
      <c r="F143" s="36">
        <f t="shared" si="22"/>
        <v>376418</v>
      </c>
      <c r="G143" s="36">
        <f t="shared" si="22"/>
        <v>152537</v>
      </c>
    </row>
    <row r="144" spans="1:7" x14ac:dyDescent="0.25">
      <c r="A144" s="7">
        <v>3</v>
      </c>
      <c r="B144" s="6" t="s">
        <v>286</v>
      </c>
      <c r="C144" s="8">
        <f>SUM(C145:C148)</f>
        <v>80122.289999999994</v>
      </c>
      <c r="D144" s="8">
        <f>SUM(D145:D148)</f>
        <v>40148.99</v>
      </c>
      <c r="E144" s="36">
        <f t="shared" ref="E144:G144" si="23">SUM(E145:E148)</f>
        <v>382091</v>
      </c>
      <c r="F144" s="36">
        <f t="shared" si="23"/>
        <v>375091</v>
      </c>
      <c r="G144" s="36">
        <f t="shared" si="23"/>
        <v>151210</v>
      </c>
    </row>
    <row r="145" spans="1:7" x14ac:dyDescent="0.25">
      <c r="A145" s="12" t="s">
        <v>36</v>
      </c>
      <c r="B145" s="6" t="s">
        <v>270</v>
      </c>
      <c r="C145" s="8">
        <v>34933.74</v>
      </c>
      <c r="D145" s="8">
        <v>5269.1</v>
      </c>
      <c r="E145" s="36">
        <v>5270</v>
      </c>
      <c r="F145" s="36">
        <v>5270</v>
      </c>
      <c r="G145" s="36">
        <v>5270</v>
      </c>
    </row>
    <row r="146" spans="1:7" x14ac:dyDescent="0.25">
      <c r="A146" s="12" t="s">
        <v>226</v>
      </c>
      <c r="B146" s="6" t="s">
        <v>269</v>
      </c>
      <c r="C146" s="8">
        <v>34383.06</v>
      </c>
      <c r="D146" s="8">
        <v>34878.58</v>
      </c>
      <c r="E146" s="36">
        <v>376820</v>
      </c>
      <c r="F146" s="36">
        <v>369820</v>
      </c>
      <c r="G146" s="36">
        <v>145939</v>
      </c>
    </row>
    <row r="147" spans="1:7" x14ac:dyDescent="0.25">
      <c r="A147" s="12" t="s">
        <v>227</v>
      </c>
      <c r="B147" s="6" t="s">
        <v>271</v>
      </c>
      <c r="C147" s="8"/>
      <c r="D147" s="8">
        <v>1.31</v>
      </c>
      <c r="E147" s="36">
        <v>1</v>
      </c>
      <c r="F147" s="36">
        <v>1</v>
      </c>
      <c r="G147" s="36">
        <v>1</v>
      </c>
    </row>
    <row r="148" spans="1:7" x14ac:dyDescent="0.25">
      <c r="A148" s="12">
        <v>38</v>
      </c>
      <c r="B148" s="6" t="s">
        <v>276</v>
      </c>
      <c r="C148" s="8">
        <v>10805.49</v>
      </c>
      <c r="D148" s="8"/>
      <c r="E148" s="36"/>
      <c r="F148" s="36"/>
      <c r="G148" s="36"/>
    </row>
    <row r="149" spans="1:7" x14ac:dyDescent="0.25">
      <c r="A149" s="7">
        <v>4</v>
      </c>
      <c r="B149" s="6" t="s">
        <v>295</v>
      </c>
      <c r="C149" s="8">
        <f>SUM(C150:C152)</f>
        <v>4974.95</v>
      </c>
      <c r="D149" s="8">
        <f>SUM(D150:D152)</f>
        <v>1327.23</v>
      </c>
      <c r="E149" s="36">
        <f t="shared" ref="E149:G149" si="24">SUM(E150:E152)</f>
        <v>1818927</v>
      </c>
      <c r="F149" s="36">
        <f t="shared" si="24"/>
        <v>1327</v>
      </c>
      <c r="G149" s="36">
        <f t="shared" si="24"/>
        <v>1327</v>
      </c>
    </row>
    <row r="150" spans="1:7" x14ac:dyDescent="0.25">
      <c r="A150" s="12" t="s">
        <v>229</v>
      </c>
      <c r="B150" s="6" t="s">
        <v>280</v>
      </c>
      <c r="C150" s="8"/>
      <c r="D150" s="8"/>
      <c r="E150" s="36"/>
      <c r="F150" s="36"/>
      <c r="G150" s="36"/>
    </row>
    <row r="151" spans="1:7" x14ac:dyDescent="0.25">
      <c r="A151" s="12" t="s">
        <v>230</v>
      </c>
      <c r="B151" s="6" t="s">
        <v>273</v>
      </c>
      <c r="C151" s="8">
        <v>4974.95</v>
      </c>
      <c r="D151" s="8">
        <v>1327.23</v>
      </c>
      <c r="E151" s="36">
        <v>1818927</v>
      </c>
      <c r="F151" s="36">
        <v>1327</v>
      </c>
      <c r="G151" s="36">
        <v>1327</v>
      </c>
    </row>
    <row r="152" spans="1:7" x14ac:dyDescent="0.25">
      <c r="A152" s="12" t="s">
        <v>232</v>
      </c>
      <c r="B152" s="6" t="s">
        <v>274</v>
      </c>
      <c r="C152" s="8"/>
      <c r="D152" s="8"/>
      <c r="E152" s="36"/>
      <c r="F152" s="36"/>
      <c r="G152" s="36"/>
    </row>
    <row r="153" spans="1:7" x14ac:dyDescent="0.25">
      <c r="A153" s="26">
        <v>7</v>
      </c>
      <c r="B153" s="6" t="s">
        <v>299</v>
      </c>
      <c r="C153" s="8">
        <f>C154</f>
        <v>0</v>
      </c>
      <c r="D153" s="8">
        <f>D154</f>
        <v>1858.12</v>
      </c>
      <c r="E153" s="36">
        <f t="shared" ref="E153:G153" si="25">E154</f>
        <v>1858</v>
      </c>
      <c r="F153" s="36">
        <f t="shared" si="25"/>
        <v>1858</v>
      </c>
      <c r="G153" s="36">
        <f t="shared" si="25"/>
        <v>1858</v>
      </c>
    </row>
    <row r="154" spans="1:7" x14ac:dyDescent="0.25">
      <c r="A154" s="7">
        <v>3</v>
      </c>
      <c r="B154" s="6" t="s">
        <v>286</v>
      </c>
      <c r="C154" s="8">
        <f>C156</f>
        <v>0</v>
      </c>
      <c r="D154" s="8">
        <f>D156</f>
        <v>1858.12</v>
      </c>
      <c r="E154" s="36">
        <f t="shared" ref="E154:G154" si="26">E156</f>
        <v>1858</v>
      </c>
      <c r="F154" s="36">
        <f t="shared" si="26"/>
        <v>1858</v>
      </c>
      <c r="G154" s="36">
        <f t="shared" si="26"/>
        <v>1858</v>
      </c>
    </row>
    <row r="155" spans="1:7" x14ac:dyDescent="0.25">
      <c r="A155" s="12" t="s">
        <v>36</v>
      </c>
      <c r="B155" s="6" t="s">
        <v>270</v>
      </c>
      <c r="C155" s="8"/>
      <c r="D155" s="8"/>
      <c r="E155" s="36"/>
      <c r="F155" s="36"/>
      <c r="G155" s="36"/>
    </row>
    <row r="156" spans="1:7" x14ac:dyDescent="0.25">
      <c r="A156" s="12" t="s">
        <v>226</v>
      </c>
      <c r="B156" s="6" t="s">
        <v>269</v>
      </c>
      <c r="C156" s="8"/>
      <c r="D156" s="8">
        <v>1858.12</v>
      </c>
      <c r="E156" s="36">
        <v>1858</v>
      </c>
      <c r="F156" s="36">
        <v>1858</v>
      </c>
      <c r="G156" s="36">
        <v>1858</v>
      </c>
    </row>
    <row r="157" spans="1:7" x14ac:dyDescent="0.25">
      <c r="A157" s="12" t="s">
        <v>227</v>
      </c>
      <c r="B157" s="6" t="s">
        <v>271</v>
      </c>
      <c r="C157" s="8"/>
      <c r="D157" s="8"/>
      <c r="E157" s="36"/>
      <c r="F157" s="36"/>
      <c r="G157" s="36"/>
    </row>
    <row r="158" spans="1:7" x14ac:dyDescent="0.25">
      <c r="A158" s="7">
        <v>4</v>
      </c>
      <c r="B158" s="6" t="s">
        <v>295</v>
      </c>
      <c r="C158" s="8"/>
      <c r="D158" s="8"/>
      <c r="E158" s="36"/>
      <c r="F158" s="36"/>
      <c r="G158" s="36"/>
    </row>
    <row r="159" spans="1:7" x14ac:dyDescent="0.25">
      <c r="A159" s="12" t="s">
        <v>229</v>
      </c>
      <c r="B159" s="6" t="s">
        <v>280</v>
      </c>
      <c r="C159" s="8"/>
      <c r="D159" s="8"/>
      <c r="E159" s="36"/>
      <c r="F159" s="36"/>
      <c r="G159" s="36"/>
    </row>
    <row r="160" spans="1:7" x14ac:dyDescent="0.25">
      <c r="A160" s="12" t="s">
        <v>230</v>
      </c>
      <c r="B160" s="6" t="s">
        <v>273</v>
      </c>
      <c r="C160" s="8"/>
      <c r="D160" s="8"/>
      <c r="E160" s="36"/>
      <c r="F160" s="36"/>
      <c r="G160" s="36"/>
    </row>
    <row r="161" spans="1:7" x14ac:dyDescent="0.25">
      <c r="A161" s="12" t="s">
        <v>232</v>
      </c>
      <c r="B161" s="6" t="s">
        <v>274</v>
      </c>
      <c r="C161" s="8"/>
      <c r="D161" s="8"/>
      <c r="E161" s="36"/>
      <c r="F161" s="36"/>
      <c r="G161" s="36"/>
    </row>
    <row r="162" spans="1:7" x14ac:dyDescent="0.25">
      <c r="A162" s="27" t="s">
        <v>88</v>
      </c>
      <c r="B162" s="6" t="s">
        <v>89</v>
      </c>
      <c r="C162" s="8">
        <f t="shared" ref="C162:D162" si="27">C163+C173</f>
        <v>4920274.6500000004</v>
      </c>
      <c r="D162" s="8">
        <f t="shared" si="27"/>
        <v>0</v>
      </c>
      <c r="E162" s="36">
        <f>E163+E173</f>
        <v>0</v>
      </c>
      <c r="F162" s="36">
        <f>F163+F173</f>
        <v>0</v>
      </c>
      <c r="G162" s="36">
        <f>G163+G173</f>
        <v>0</v>
      </c>
    </row>
    <row r="163" spans="1:7" x14ac:dyDescent="0.25">
      <c r="A163" s="26" t="s">
        <v>278</v>
      </c>
      <c r="B163" s="6" t="s">
        <v>13</v>
      </c>
      <c r="C163" s="8">
        <f t="shared" ref="C163:D163" si="28">C164+C170</f>
        <v>0</v>
      </c>
      <c r="D163" s="8">
        <f t="shared" si="28"/>
        <v>0</v>
      </c>
      <c r="E163" s="36">
        <f>E164+E170</f>
        <v>0</v>
      </c>
      <c r="F163" s="36">
        <f>F164+F170</f>
        <v>0</v>
      </c>
      <c r="G163" s="36">
        <f>G164+G170</f>
        <v>0</v>
      </c>
    </row>
    <row r="164" spans="1:7" x14ac:dyDescent="0.25">
      <c r="A164" s="7">
        <v>3</v>
      </c>
      <c r="B164" s="6" t="s">
        <v>286</v>
      </c>
      <c r="C164" s="8">
        <f t="shared" ref="C164:D164" si="29">SUM(C165:C169)</f>
        <v>0</v>
      </c>
      <c r="D164" s="8">
        <f t="shared" si="29"/>
        <v>0</v>
      </c>
      <c r="E164" s="36">
        <f>SUM(E165:E169)</f>
        <v>0</v>
      </c>
      <c r="F164" s="36">
        <f>SUM(F165:F169)</f>
        <v>0</v>
      </c>
      <c r="G164" s="36">
        <f>SUM(G165:G169)</f>
        <v>0</v>
      </c>
    </row>
    <row r="165" spans="1:7" x14ac:dyDescent="0.25">
      <c r="A165" s="12" t="s">
        <v>36</v>
      </c>
      <c r="B165" s="6" t="s">
        <v>270</v>
      </c>
      <c r="C165" s="8"/>
      <c r="D165" s="8"/>
      <c r="E165" s="36"/>
      <c r="F165" s="36"/>
      <c r="G165" s="36"/>
    </row>
    <row r="166" spans="1:7" x14ac:dyDescent="0.25">
      <c r="A166" s="12" t="s">
        <v>226</v>
      </c>
      <c r="B166" s="6" t="s">
        <v>269</v>
      </c>
      <c r="C166" s="8"/>
      <c r="D166" s="8"/>
      <c r="E166" s="36"/>
      <c r="F166" s="36"/>
      <c r="G166" s="36"/>
    </row>
    <row r="167" spans="1:7" x14ac:dyDescent="0.25">
      <c r="A167" s="12" t="s">
        <v>235</v>
      </c>
      <c r="B167" s="6" t="s">
        <v>277</v>
      </c>
      <c r="C167" s="8"/>
      <c r="D167" s="8"/>
      <c r="E167" s="36"/>
      <c r="F167" s="36"/>
      <c r="G167" s="36"/>
    </row>
    <row r="168" spans="1:7" x14ac:dyDescent="0.25">
      <c r="A168" s="12" t="s">
        <v>233</v>
      </c>
      <c r="B168" s="6" t="s">
        <v>275</v>
      </c>
      <c r="C168" s="8"/>
      <c r="D168" s="8"/>
      <c r="E168" s="36"/>
      <c r="F168" s="36"/>
      <c r="G168" s="36"/>
    </row>
    <row r="169" spans="1:7" x14ac:dyDescent="0.25">
      <c r="A169" s="12" t="s">
        <v>231</v>
      </c>
      <c r="B169" s="6" t="s">
        <v>276</v>
      </c>
      <c r="C169" s="8"/>
      <c r="D169" s="8"/>
      <c r="E169" s="36"/>
      <c r="F169" s="36"/>
      <c r="G169" s="36"/>
    </row>
    <row r="170" spans="1:7" x14ac:dyDescent="0.25">
      <c r="A170" s="7">
        <v>4</v>
      </c>
      <c r="B170" s="6" t="s">
        <v>295</v>
      </c>
      <c r="C170" s="8">
        <f t="shared" ref="C170:D170" si="30">SUM(C171:C172)</f>
        <v>0</v>
      </c>
      <c r="D170" s="8">
        <f t="shared" si="30"/>
        <v>0</v>
      </c>
      <c r="E170" s="36">
        <f>SUM(E171:E172)</f>
        <v>0</v>
      </c>
      <c r="F170" s="36">
        <f>SUM(F171:F172)</f>
        <v>0</v>
      </c>
      <c r="G170" s="36">
        <f>SUM(G171:G172)</f>
        <v>0</v>
      </c>
    </row>
    <row r="171" spans="1:7" x14ac:dyDescent="0.25">
      <c r="A171" s="12" t="s">
        <v>229</v>
      </c>
      <c r="B171" s="6" t="s">
        <v>280</v>
      </c>
      <c r="C171" s="8">
        <v>0</v>
      </c>
      <c r="D171" s="8">
        <v>0</v>
      </c>
      <c r="E171" s="36">
        <v>0</v>
      </c>
      <c r="F171" s="36">
        <v>0</v>
      </c>
      <c r="G171" s="36">
        <v>0</v>
      </c>
    </row>
    <row r="172" spans="1:7" x14ac:dyDescent="0.25">
      <c r="A172" s="12" t="s">
        <v>230</v>
      </c>
      <c r="B172" s="6" t="s">
        <v>273</v>
      </c>
      <c r="C172" s="8"/>
      <c r="D172" s="8"/>
      <c r="E172" s="36"/>
      <c r="F172" s="36"/>
      <c r="G172" s="36"/>
    </row>
    <row r="173" spans="1:7" x14ac:dyDescent="0.25">
      <c r="A173" s="26" t="s">
        <v>281</v>
      </c>
      <c r="B173" s="6" t="s">
        <v>282</v>
      </c>
      <c r="C173" s="8">
        <f t="shared" ref="C173:D173" si="31">C180+C174</f>
        <v>4920274.6500000004</v>
      </c>
      <c r="D173" s="8">
        <f t="shared" si="31"/>
        <v>0</v>
      </c>
      <c r="E173" s="36">
        <f>E180+E174</f>
        <v>0</v>
      </c>
      <c r="F173" s="36">
        <f>F180+F174</f>
        <v>0</v>
      </c>
      <c r="G173" s="36">
        <f>G180+G174</f>
        <v>0</v>
      </c>
    </row>
    <row r="174" spans="1:7" x14ac:dyDescent="0.25">
      <c r="A174" s="7">
        <v>3</v>
      </c>
      <c r="B174" s="6" t="s">
        <v>286</v>
      </c>
      <c r="C174" s="8">
        <f t="shared" ref="C174:D174" si="32">SUM(C175:C179)</f>
        <v>23107.98</v>
      </c>
      <c r="D174" s="8">
        <f t="shared" si="32"/>
        <v>0</v>
      </c>
      <c r="E174" s="36">
        <f>SUM(E175:E179)</f>
        <v>0</v>
      </c>
      <c r="F174" s="36">
        <f>SUM(F175:F179)</f>
        <v>0</v>
      </c>
      <c r="G174" s="36">
        <f>SUM(G175:G179)</f>
        <v>0</v>
      </c>
    </row>
    <row r="175" spans="1:7" x14ac:dyDescent="0.25">
      <c r="A175" s="12" t="s">
        <v>36</v>
      </c>
      <c r="B175" s="6" t="s">
        <v>270</v>
      </c>
      <c r="C175" s="8">
        <v>15323.74</v>
      </c>
      <c r="D175" s="8"/>
      <c r="E175" s="36"/>
      <c r="F175" s="36"/>
      <c r="G175" s="36"/>
    </row>
    <row r="176" spans="1:7" x14ac:dyDescent="0.25">
      <c r="A176" s="12" t="s">
        <v>226</v>
      </c>
      <c r="B176" s="6" t="s">
        <v>269</v>
      </c>
      <c r="C176" s="8">
        <v>7784.24</v>
      </c>
      <c r="D176" s="8"/>
      <c r="E176" s="36"/>
      <c r="F176" s="36"/>
      <c r="G176" s="36"/>
    </row>
    <row r="177" spans="1:7" x14ac:dyDescent="0.25">
      <c r="A177" s="12" t="s">
        <v>235</v>
      </c>
      <c r="B177" s="6" t="s">
        <v>277</v>
      </c>
      <c r="C177" s="8"/>
      <c r="D177" s="8"/>
      <c r="E177" s="36"/>
      <c r="F177" s="36"/>
      <c r="G177" s="36"/>
    </row>
    <row r="178" spans="1:7" x14ac:dyDescent="0.25">
      <c r="A178" s="12" t="s">
        <v>233</v>
      </c>
      <c r="B178" s="6" t="s">
        <v>275</v>
      </c>
      <c r="C178" s="8"/>
      <c r="D178" s="8"/>
      <c r="E178" s="36"/>
      <c r="F178" s="36"/>
      <c r="G178" s="36"/>
    </row>
    <row r="179" spans="1:7" x14ac:dyDescent="0.25">
      <c r="A179" s="12" t="s">
        <v>231</v>
      </c>
      <c r="B179" s="6" t="s">
        <v>276</v>
      </c>
      <c r="C179" s="8"/>
      <c r="D179" s="8"/>
      <c r="E179" s="36"/>
      <c r="F179" s="36"/>
      <c r="G179" s="36"/>
    </row>
    <row r="180" spans="1:7" x14ac:dyDescent="0.25">
      <c r="A180" s="7">
        <v>4</v>
      </c>
      <c r="B180" s="6" t="s">
        <v>295</v>
      </c>
      <c r="C180" s="8">
        <f t="shared" ref="C180:D180" si="33">SUM(C181:C183)</f>
        <v>4897166.67</v>
      </c>
      <c r="D180" s="8">
        <f t="shared" si="33"/>
        <v>0</v>
      </c>
      <c r="E180" s="36">
        <f>SUM(E181:E183)</f>
        <v>0</v>
      </c>
      <c r="F180" s="36">
        <f>SUM(F181:F183)</f>
        <v>0</v>
      </c>
      <c r="G180" s="36">
        <f>SUM(G181:G183)</f>
        <v>0</v>
      </c>
    </row>
    <row r="181" spans="1:7" x14ac:dyDescent="0.25">
      <c r="A181" s="12" t="s">
        <v>229</v>
      </c>
      <c r="B181" s="6" t="s">
        <v>280</v>
      </c>
      <c r="C181" s="8">
        <v>0</v>
      </c>
      <c r="D181" s="8">
        <v>0</v>
      </c>
      <c r="E181" s="36">
        <v>0</v>
      </c>
      <c r="F181" s="36">
        <v>0</v>
      </c>
      <c r="G181" s="36">
        <v>0</v>
      </c>
    </row>
    <row r="182" spans="1:7" x14ac:dyDescent="0.25">
      <c r="A182" s="12" t="s">
        <v>230</v>
      </c>
      <c r="B182" s="6" t="s">
        <v>273</v>
      </c>
      <c r="C182" s="8"/>
      <c r="D182" s="8"/>
      <c r="E182" s="36"/>
      <c r="F182" s="36"/>
      <c r="G182" s="36"/>
    </row>
    <row r="183" spans="1:7" x14ac:dyDescent="0.25">
      <c r="A183" s="12">
        <v>45</v>
      </c>
      <c r="B183" s="6" t="s">
        <v>274</v>
      </c>
      <c r="C183" s="8">
        <v>4897166.67</v>
      </c>
      <c r="D183" s="8"/>
      <c r="E183" s="36"/>
      <c r="F183" s="36"/>
      <c r="G183" s="36"/>
    </row>
    <row r="184" spans="1:7" x14ac:dyDescent="0.25">
      <c r="A184" s="27" t="s">
        <v>90</v>
      </c>
      <c r="B184" s="6" t="s">
        <v>302</v>
      </c>
      <c r="C184" s="8">
        <f>C185</f>
        <v>83827.450000000012</v>
      </c>
      <c r="D184" s="8">
        <f t="shared" ref="D184" si="34">D185</f>
        <v>0</v>
      </c>
      <c r="E184" s="36">
        <f t="shared" ref="E184:G184" si="35">E185</f>
        <v>0</v>
      </c>
      <c r="F184" s="36">
        <f t="shared" si="35"/>
        <v>0</v>
      </c>
      <c r="G184" s="36">
        <f t="shared" si="35"/>
        <v>0</v>
      </c>
    </row>
    <row r="185" spans="1:7" x14ac:dyDescent="0.25">
      <c r="A185" s="26">
        <v>561</v>
      </c>
      <c r="B185" s="6" t="s">
        <v>92</v>
      </c>
      <c r="C185" s="8">
        <f t="shared" ref="C185:D185" si="36">C192+C186</f>
        <v>83827.450000000012</v>
      </c>
      <c r="D185" s="8">
        <f t="shared" si="36"/>
        <v>0</v>
      </c>
      <c r="E185" s="36">
        <f>E192+E186</f>
        <v>0</v>
      </c>
      <c r="F185" s="36">
        <f>F192+F186</f>
        <v>0</v>
      </c>
      <c r="G185" s="36">
        <f>G192+G186</f>
        <v>0</v>
      </c>
    </row>
    <row r="186" spans="1:7" x14ac:dyDescent="0.25">
      <c r="A186" s="7">
        <v>3</v>
      </c>
      <c r="B186" s="6" t="s">
        <v>286</v>
      </c>
      <c r="C186" s="8">
        <f t="shared" ref="C186:D186" si="37">SUM(C187:C191)</f>
        <v>72332.350000000006</v>
      </c>
      <c r="D186" s="8">
        <f t="shared" si="37"/>
        <v>0</v>
      </c>
      <c r="E186" s="36">
        <f>SUM(E187:E191)</f>
        <v>0</v>
      </c>
      <c r="F186" s="36">
        <f>SUM(F187:F191)</f>
        <v>0</v>
      </c>
      <c r="G186" s="36">
        <f>SUM(G187:G191)</f>
        <v>0</v>
      </c>
    </row>
    <row r="187" spans="1:7" x14ac:dyDescent="0.25">
      <c r="A187" s="12" t="s">
        <v>36</v>
      </c>
      <c r="B187" s="6" t="s">
        <v>270</v>
      </c>
      <c r="C187" s="8">
        <v>3891.71</v>
      </c>
      <c r="D187" s="8"/>
      <c r="E187" s="36"/>
      <c r="F187" s="36"/>
      <c r="G187" s="36"/>
    </row>
    <row r="188" spans="1:7" x14ac:dyDescent="0.25">
      <c r="A188" s="12" t="s">
        <v>226</v>
      </c>
      <c r="B188" s="6" t="s">
        <v>269</v>
      </c>
      <c r="C188" s="8">
        <v>68440.639999999999</v>
      </c>
      <c r="D188" s="8"/>
      <c r="E188" s="36"/>
      <c r="F188" s="36"/>
      <c r="G188" s="36"/>
    </row>
    <row r="189" spans="1:7" x14ac:dyDescent="0.25">
      <c r="A189" s="12" t="s">
        <v>235</v>
      </c>
      <c r="B189" s="6" t="s">
        <v>277</v>
      </c>
      <c r="C189" s="8"/>
      <c r="D189" s="8"/>
      <c r="E189" s="36"/>
      <c r="F189" s="36"/>
      <c r="G189" s="36"/>
    </row>
    <row r="190" spans="1:7" x14ac:dyDescent="0.25">
      <c r="A190" s="12" t="s">
        <v>233</v>
      </c>
      <c r="B190" s="6" t="s">
        <v>275</v>
      </c>
      <c r="C190" s="8"/>
      <c r="D190" s="8"/>
      <c r="E190" s="36"/>
      <c r="F190" s="36"/>
      <c r="G190" s="36"/>
    </row>
    <row r="191" spans="1:7" x14ac:dyDescent="0.25">
      <c r="A191" s="12" t="s">
        <v>231</v>
      </c>
      <c r="B191" s="6" t="s">
        <v>276</v>
      </c>
      <c r="C191" s="8"/>
      <c r="D191" s="8"/>
      <c r="E191" s="36"/>
      <c r="F191" s="36"/>
      <c r="G191" s="36"/>
    </row>
    <row r="192" spans="1:7" x14ac:dyDescent="0.25">
      <c r="A192" s="7">
        <v>4</v>
      </c>
      <c r="B192" s="6" t="s">
        <v>295</v>
      </c>
      <c r="C192" s="8">
        <f t="shared" ref="C192:D192" si="38">SUM(C193:C195)</f>
        <v>11495.1</v>
      </c>
      <c r="D192" s="8">
        <f t="shared" si="38"/>
        <v>0</v>
      </c>
      <c r="E192" s="36">
        <f>SUM(E193:E195)</f>
        <v>0</v>
      </c>
      <c r="F192" s="36">
        <f>SUM(F193:F195)</f>
        <v>0</v>
      </c>
      <c r="G192" s="36">
        <f>SUM(G193:G195)</f>
        <v>0</v>
      </c>
    </row>
    <row r="193" spans="1:7" x14ac:dyDescent="0.25">
      <c r="A193" s="12" t="s">
        <v>229</v>
      </c>
      <c r="B193" s="6" t="s">
        <v>280</v>
      </c>
      <c r="C193" s="8">
        <v>0</v>
      </c>
      <c r="D193" s="8">
        <v>0</v>
      </c>
      <c r="E193" s="36"/>
      <c r="F193" s="36"/>
      <c r="G193" s="36"/>
    </row>
    <row r="194" spans="1:7" x14ac:dyDescent="0.25">
      <c r="A194" s="12" t="s">
        <v>230</v>
      </c>
      <c r="B194" s="6" t="s">
        <v>273</v>
      </c>
      <c r="C194" s="8">
        <v>11495.1</v>
      </c>
      <c r="D194" s="8"/>
      <c r="E194" s="36"/>
      <c r="F194" s="36"/>
      <c r="G194" s="36"/>
    </row>
    <row r="195" spans="1:7" x14ac:dyDescent="0.25">
      <c r="A195" s="12">
        <v>45</v>
      </c>
      <c r="B195" s="6" t="s">
        <v>274</v>
      </c>
      <c r="C195" s="8"/>
      <c r="D195" s="8"/>
      <c r="E195" s="36"/>
      <c r="F195" s="36"/>
      <c r="G195" s="36"/>
    </row>
    <row r="196" spans="1:7" x14ac:dyDescent="0.25">
      <c r="A196" s="27" t="s">
        <v>304</v>
      </c>
      <c r="B196" s="6" t="s">
        <v>305</v>
      </c>
      <c r="C196" s="8"/>
      <c r="D196" s="8">
        <f>D197</f>
        <v>307</v>
      </c>
      <c r="E196" s="36"/>
      <c r="F196" s="36"/>
      <c r="G196" s="36"/>
    </row>
    <row r="197" spans="1:7" x14ac:dyDescent="0.25">
      <c r="A197" s="26">
        <v>11</v>
      </c>
      <c r="B197" s="6" t="s">
        <v>13</v>
      </c>
      <c r="C197" s="8"/>
      <c r="D197" s="8">
        <f t="shared" ref="D197" si="39">D198+D204</f>
        <v>307</v>
      </c>
      <c r="E197" s="36"/>
      <c r="F197" s="36"/>
      <c r="G197" s="36"/>
    </row>
    <row r="198" spans="1:7" x14ac:dyDescent="0.25">
      <c r="A198" s="7">
        <v>3</v>
      </c>
      <c r="B198" s="6" t="s">
        <v>286</v>
      </c>
      <c r="C198" s="8"/>
      <c r="D198" s="8">
        <f>SUM(D199:D203)</f>
        <v>307</v>
      </c>
      <c r="E198" s="36"/>
      <c r="F198" s="36"/>
      <c r="G198" s="36"/>
    </row>
    <row r="199" spans="1:7" x14ac:dyDescent="0.25">
      <c r="A199" s="12" t="s">
        <v>36</v>
      </c>
      <c r="B199" s="6" t="s">
        <v>270</v>
      </c>
      <c r="C199" s="8"/>
      <c r="D199" s="8"/>
      <c r="E199" s="36"/>
      <c r="F199" s="36"/>
      <c r="G199" s="36"/>
    </row>
    <row r="200" spans="1:7" x14ac:dyDescent="0.25">
      <c r="A200" s="12" t="s">
        <v>226</v>
      </c>
      <c r="B200" s="6" t="s">
        <v>269</v>
      </c>
      <c r="C200" s="8"/>
      <c r="D200" s="8">
        <f>113+194</f>
        <v>307</v>
      </c>
      <c r="E200" s="36"/>
      <c r="F200" s="36"/>
      <c r="G200" s="36"/>
    </row>
    <row r="201" spans="1:7" x14ac:dyDescent="0.25">
      <c r="A201" s="12" t="s">
        <v>235</v>
      </c>
      <c r="B201" s="6" t="s">
        <v>277</v>
      </c>
      <c r="C201" s="8"/>
      <c r="D201" s="8"/>
      <c r="E201" s="36"/>
      <c r="F201" s="36"/>
      <c r="G201" s="36"/>
    </row>
    <row r="202" spans="1:7" x14ac:dyDescent="0.25">
      <c r="A202" s="12" t="s">
        <v>233</v>
      </c>
      <c r="B202" s="6" t="s">
        <v>275</v>
      </c>
      <c r="C202" s="8"/>
      <c r="D202" s="8"/>
      <c r="E202" s="36"/>
      <c r="F202" s="36"/>
      <c r="G202" s="36"/>
    </row>
    <row r="203" spans="1:7" x14ac:dyDescent="0.25">
      <c r="A203" s="12" t="s">
        <v>231</v>
      </c>
      <c r="B203" s="6" t="s">
        <v>276</v>
      </c>
      <c r="C203" s="8"/>
      <c r="D203" s="8"/>
      <c r="E203" s="36"/>
      <c r="F203" s="36"/>
      <c r="G203" s="36"/>
    </row>
    <row r="204" spans="1:7" x14ac:dyDescent="0.25">
      <c r="A204" s="7">
        <v>4</v>
      </c>
      <c r="B204" s="6" t="s">
        <v>295</v>
      </c>
      <c r="C204" s="8"/>
      <c r="D204" s="8">
        <f t="shared" ref="D204" si="40">SUM(D205:D206)</f>
        <v>0</v>
      </c>
      <c r="E204" s="36"/>
      <c r="F204" s="36"/>
      <c r="G204" s="36"/>
    </row>
    <row r="205" spans="1:7" x14ac:dyDescent="0.25">
      <c r="A205" s="12" t="s">
        <v>229</v>
      </c>
      <c r="B205" s="6" t="s">
        <v>280</v>
      </c>
      <c r="C205" s="8"/>
      <c r="D205" s="8">
        <v>0</v>
      </c>
      <c r="E205" s="36"/>
      <c r="F205" s="36"/>
      <c r="G205" s="36"/>
    </row>
    <row r="206" spans="1:7" x14ac:dyDescent="0.25">
      <c r="A206" s="12">
        <v>45</v>
      </c>
      <c r="B206" s="6" t="s">
        <v>274</v>
      </c>
      <c r="C206" s="8"/>
      <c r="D206" s="8"/>
      <c r="E206" s="36"/>
      <c r="F206" s="36"/>
      <c r="G206" s="36"/>
    </row>
    <row r="207" spans="1:7" x14ac:dyDescent="0.25">
      <c r="A207" s="27" t="s">
        <v>22</v>
      </c>
      <c r="B207" s="6" t="s">
        <v>23</v>
      </c>
      <c r="C207" s="8"/>
      <c r="D207" s="8">
        <f>D208</f>
        <v>39157</v>
      </c>
      <c r="E207" s="36"/>
      <c r="F207" s="36"/>
      <c r="G207" s="36"/>
    </row>
    <row r="208" spans="1:7" x14ac:dyDescent="0.25">
      <c r="A208" s="26">
        <v>11</v>
      </c>
      <c r="B208" s="6" t="s">
        <v>13</v>
      </c>
      <c r="C208" s="8"/>
      <c r="D208" s="8">
        <f t="shared" ref="D208" si="41">D209+D215</f>
        <v>39157</v>
      </c>
      <c r="E208" s="36"/>
      <c r="F208" s="36"/>
      <c r="G208" s="36"/>
    </row>
    <row r="209" spans="1:7" x14ac:dyDescent="0.25">
      <c r="A209" s="7">
        <v>3</v>
      </c>
      <c r="B209" s="6" t="s">
        <v>286</v>
      </c>
      <c r="C209" s="8"/>
      <c r="D209" s="8">
        <f>SUM(D210:D214)</f>
        <v>39157</v>
      </c>
      <c r="E209" s="36"/>
      <c r="F209" s="36"/>
      <c r="G209" s="36"/>
    </row>
    <row r="210" spans="1:7" x14ac:dyDescent="0.25">
      <c r="A210" s="7" t="s">
        <v>36</v>
      </c>
      <c r="B210" s="6" t="s">
        <v>270</v>
      </c>
      <c r="C210" s="8"/>
      <c r="D210" s="8"/>
      <c r="E210" s="36"/>
      <c r="F210" s="36"/>
      <c r="G210" s="36"/>
    </row>
    <row r="211" spans="1:7" x14ac:dyDescent="0.25">
      <c r="A211" s="12" t="s">
        <v>226</v>
      </c>
      <c r="B211" s="6" t="s">
        <v>269</v>
      </c>
      <c r="C211" s="8"/>
      <c r="D211" s="8">
        <v>39157</v>
      </c>
      <c r="E211" s="36"/>
      <c r="F211" s="36"/>
      <c r="G211" s="36"/>
    </row>
    <row r="212" spans="1:7" x14ac:dyDescent="0.25">
      <c r="A212" s="12" t="s">
        <v>235</v>
      </c>
      <c r="B212" s="6" t="s">
        <v>277</v>
      </c>
      <c r="C212" s="8"/>
      <c r="D212" s="8"/>
      <c r="E212" s="36"/>
      <c r="F212" s="36"/>
      <c r="G212" s="36"/>
    </row>
    <row r="213" spans="1:7" x14ac:dyDescent="0.25">
      <c r="A213" s="12" t="s">
        <v>233</v>
      </c>
      <c r="B213" s="6" t="s">
        <v>275</v>
      </c>
      <c r="C213" s="8"/>
      <c r="D213" s="8"/>
      <c r="E213" s="36"/>
      <c r="F213" s="36"/>
      <c r="G213" s="36"/>
    </row>
    <row r="214" spans="1:7" x14ac:dyDescent="0.25">
      <c r="A214" s="12" t="s">
        <v>231</v>
      </c>
      <c r="B214" s="6" t="s">
        <v>276</v>
      </c>
      <c r="C214" s="8"/>
      <c r="D214" s="8"/>
      <c r="E214" s="36"/>
      <c r="F214" s="36"/>
      <c r="G214" s="36"/>
    </row>
    <row r="215" spans="1:7" x14ac:dyDescent="0.25">
      <c r="A215" s="12">
        <v>4</v>
      </c>
      <c r="B215" s="6" t="s">
        <v>295</v>
      </c>
      <c r="C215" s="8"/>
      <c r="D215" s="8">
        <v>0</v>
      </c>
      <c r="E215" s="36"/>
      <c r="F215" s="36"/>
      <c r="G215" s="36"/>
    </row>
    <row r="216" spans="1:7" x14ac:dyDescent="0.25">
      <c r="A216" s="7" t="s">
        <v>229</v>
      </c>
      <c r="B216" s="6" t="s">
        <v>280</v>
      </c>
      <c r="C216" s="8"/>
      <c r="D216" s="8">
        <v>0</v>
      </c>
      <c r="E216" s="36"/>
      <c r="F216" s="36"/>
      <c r="G216" s="36"/>
    </row>
    <row r="217" spans="1:7" x14ac:dyDescent="0.25">
      <c r="A217" s="12" t="s">
        <v>230</v>
      </c>
      <c r="B217" s="6" t="s">
        <v>273</v>
      </c>
      <c r="C217" s="8"/>
      <c r="D217" s="8"/>
      <c r="E217" s="36"/>
      <c r="F217" s="36"/>
      <c r="G217" s="36"/>
    </row>
    <row r="218" spans="1:7" x14ac:dyDescent="0.25">
      <c r="A218" s="12">
        <v>45</v>
      </c>
      <c r="B218" s="6" t="s">
        <v>274</v>
      </c>
      <c r="C218" s="8"/>
      <c r="D218" s="8"/>
      <c r="E218" s="36"/>
      <c r="F218" s="36"/>
      <c r="G218" s="36"/>
    </row>
    <row r="219" spans="1:7" x14ac:dyDescent="0.25">
      <c r="A219" s="27" t="s">
        <v>306</v>
      </c>
      <c r="B219" s="6" t="s">
        <v>87</v>
      </c>
      <c r="C219" s="8"/>
      <c r="D219" s="8">
        <f t="shared" ref="D219" si="42">D220+D226</f>
        <v>200074</v>
      </c>
      <c r="E219" s="36"/>
      <c r="F219" s="36"/>
      <c r="G219" s="36"/>
    </row>
    <row r="220" spans="1:7" x14ac:dyDescent="0.25">
      <c r="A220" s="26">
        <v>11</v>
      </c>
      <c r="B220" s="6" t="s">
        <v>13</v>
      </c>
      <c r="C220" s="8"/>
      <c r="D220" s="8">
        <f>D221+D227</f>
        <v>200074</v>
      </c>
      <c r="E220" s="36"/>
      <c r="F220" s="36"/>
      <c r="G220" s="36"/>
    </row>
    <row r="221" spans="1:7" x14ac:dyDescent="0.25">
      <c r="A221" s="7">
        <v>3</v>
      </c>
      <c r="B221" s="6" t="s">
        <v>286</v>
      </c>
      <c r="C221" s="8"/>
      <c r="D221" s="8">
        <f>SUM(D222:D226)</f>
        <v>0</v>
      </c>
      <c r="E221" s="36"/>
      <c r="F221" s="36"/>
      <c r="G221" s="36"/>
    </row>
    <row r="222" spans="1:7" x14ac:dyDescent="0.25">
      <c r="A222" s="7" t="s">
        <v>36</v>
      </c>
      <c r="B222" s="6" t="s">
        <v>270</v>
      </c>
      <c r="C222" s="8"/>
      <c r="D222" s="8"/>
      <c r="E222" s="36"/>
      <c r="F222" s="36"/>
      <c r="G222" s="36"/>
    </row>
    <row r="223" spans="1:7" x14ac:dyDescent="0.25">
      <c r="A223" s="12" t="s">
        <v>226</v>
      </c>
      <c r="B223" s="6" t="s">
        <v>269</v>
      </c>
      <c r="C223" s="8"/>
      <c r="D223" s="8"/>
      <c r="E223" s="36"/>
      <c r="F223" s="36"/>
      <c r="G223" s="36"/>
    </row>
    <row r="224" spans="1:7" x14ac:dyDescent="0.25">
      <c r="A224" s="12" t="s">
        <v>235</v>
      </c>
      <c r="B224" s="6" t="s">
        <v>277</v>
      </c>
      <c r="C224" s="8"/>
      <c r="D224" s="8"/>
      <c r="E224" s="36"/>
      <c r="F224" s="36"/>
      <c r="G224" s="36"/>
    </row>
    <row r="225" spans="1:7" x14ac:dyDescent="0.25">
      <c r="A225" s="12" t="s">
        <v>233</v>
      </c>
      <c r="B225" s="6" t="s">
        <v>275</v>
      </c>
      <c r="C225" s="8"/>
      <c r="D225" s="8"/>
      <c r="E225" s="36"/>
      <c r="F225" s="36"/>
      <c r="G225" s="36"/>
    </row>
    <row r="226" spans="1:7" x14ac:dyDescent="0.25">
      <c r="A226" s="12" t="s">
        <v>231</v>
      </c>
      <c r="B226" s="6" t="s">
        <v>276</v>
      </c>
      <c r="C226" s="8"/>
      <c r="D226" s="8"/>
      <c r="E226" s="36"/>
      <c r="F226" s="36"/>
      <c r="G226" s="36"/>
    </row>
    <row r="227" spans="1:7" x14ac:dyDescent="0.25">
      <c r="A227" s="12">
        <v>4</v>
      </c>
      <c r="B227" s="6" t="s">
        <v>295</v>
      </c>
      <c r="C227" s="8"/>
      <c r="D227" s="8">
        <f>SUM(D228:D230)</f>
        <v>200074</v>
      </c>
      <c r="E227" s="36"/>
      <c r="F227" s="36"/>
      <c r="G227" s="36"/>
    </row>
    <row r="228" spans="1:7" x14ac:dyDescent="0.25">
      <c r="A228" s="12" t="s">
        <v>229</v>
      </c>
      <c r="B228" s="6" t="s">
        <v>280</v>
      </c>
      <c r="C228" s="8"/>
      <c r="D228" s="8">
        <v>0</v>
      </c>
      <c r="E228" s="36"/>
      <c r="F228" s="36"/>
      <c r="G228" s="36"/>
    </row>
    <row r="229" spans="1:7" x14ac:dyDescent="0.25">
      <c r="A229" s="12" t="s">
        <v>230</v>
      </c>
      <c r="B229" s="6" t="s">
        <v>273</v>
      </c>
      <c r="C229" s="8"/>
      <c r="D229" s="8"/>
      <c r="E229" s="36"/>
      <c r="F229" s="36"/>
      <c r="G229" s="36"/>
    </row>
    <row r="230" spans="1:7" x14ac:dyDescent="0.25">
      <c r="A230" s="12">
        <v>45</v>
      </c>
      <c r="B230" s="6" t="s">
        <v>274</v>
      </c>
      <c r="C230" s="8"/>
      <c r="D230" s="8">
        <v>200074</v>
      </c>
      <c r="E230" s="36"/>
      <c r="F230" s="36"/>
      <c r="G230" s="36"/>
    </row>
    <row r="231" spans="1:7" x14ac:dyDescent="0.25">
      <c r="A231" s="32" t="s">
        <v>300</v>
      </c>
      <c r="B231" s="33"/>
      <c r="C231" s="34">
        <f>C162+C108+C63+C51+C39+C27+C16+C184+C196+C207+C219</f>
        <v>21606977.82</v>
      </c>
      <c r="D231" s="41">
        <f>D162+D108+D63+D51+D39+D27+D16+D184+D196+D207+D219</f>
        <v>16425699.879999999</v>
      </c>
      <c r="E231" s="41">
        <f>E162+E108+E63+E51+E39+E27+E16+E184</f>
        <v>19176020.699999999</v>
      </c>
      <c r="F231" s="37">
        <f>F162+F108+F63+F51+F39+F27+F16+F184</f>
        <v>15438234.699999999</v>
      </c>
      <c r="G231" s="37">
        <f>G162+G108+G63+G51+G39+G27+G16+G184</f>
        <v>14902388.75</v>
      </c>
    </row>
    <row r="232" spans="1:7" x14ac:dyDescent="0.25">
      <c r="A232" s="42"/>
      <c r="B232" s="43"/>
      <c r="C232" s="44"/>
      <c r="D232" s="47"/>
    </row>
    <row r="233" spans="1:7" x14ac:dyDescent="0.25">
      <c r="A233" s="42"/>
      <c r="B233" s="43"/>
      <c r="C233" s="44"/>
    </row>
    <row r="234" spans="1:7" x14ac:dyDescent="0.25">
      <c r="A234" s="42"/>
      <c r="B234" s="43"/>
      <c r="C234" s="44"/>
      <c r="D234" s="28"/>
      <c r="E234" s="28"/>
      <c r="F234" s="28"/>
      <c r="G234" s="28"/>
    </row>
    <row r="235" spans="1:7" x14ac:dyDescent="0.25">
      <c r="A235" s="42"/>
      <c r="B235" s="43"/>
      <c r="C235" s="44"/>
      <c r="D235" s="28"/>
      <c r="E235" s="28"/>
      <c r="F235" s="28"/>
      <c r="G235" s="28"/>
    </row>
    <row r="236" spans="1:7" x14ac:dyDescent="0.25">
      <c r="A236" s="42"/>
      <c r="B236" s="43"/>
      <c r="C236" s="44"/>
    </row>
    <row r="237" spans="1:7" x14ac:dyDescent="0.25">
      <c r="A237" s="42"/>
      <c r="B237" s="43"/>
      <c r="C237" s="44"/>
    </row>
    <row r="238" spans="1:7" x14ac:dyDescent="0.25">
      <c r="A238" s="42"/>
      <c r="B238" s="43"/>
      <c r="C238" s="44"/>
      <c r="D238" s="28"/>
    </row>
    <row r="239" spans="1:7" x14ac:dyDescent="0.25">
      <c r="A239" s="42"/>
      <c r="B239" s="43"/>
      <c r="C239" s="44"/>
    </row>
    <row r="240" spans="1:7" x14ac:dyDescent="0.25">
      <c r="A240" s="45"/>
      <c r="B240" s="46"/>
      <c r="C240" s="47"/>
    </row>
    <row r="241" spans="1:3" x14ac:dyDescent="0.25">
      <c r="A241" s="48"/>
      <c r="B241" s="48"/>
      <c r="C241" s="48"/>
    </row>
    <row r="242" spans="1:3" x14ac:dyDescent="0.25">
      <c r="A242" s="48"/>
      <c r="B242" s="48"/>
      <c r="C242" s="48"/>
    </row>
    <row r="243" spans="1:3" x14ac:dyDescent="0.25">
      <c r="A243" s="48"/>
      <c r="B243" s="48"/>
      <c r="C243" s="49"/>
    </row>
    <row r="244" spans="1:3" x14ac:dyDescent="0.25">
      <c r="A244" s="48"/>
      <c r="B244" s="48"/>
      <c r="C244" s="49"/>
    </row>
    <row r="245" spans="1:3" x14ac:dyDescent="0.25">
      <c r="A245" s="48"/>
      <c r="B245" s="48"/>
      <c r="C245" s="48"/>
    </row>
    <row r="246" spans="1:3" x14ac:dyDescent="0.25">
      <c r="A246" s="48"/>
      <c r="B246" s="48"/>
      <c r="C246" s="49"/>
    </row>
    <row r="247" spans="1:3" x14ac:dyDescent="0.25">
      <c r="A247" s="48"/>
      <c r="B247" s="48"/>
      <c r="C247" s="48"/>
    </row>
    <row r="248" spans="1:3" x14ac:dyDescent="0.25">
      <c r="A248" s="48"/>
      <c r="B248" s="48"/>
      <c r="C248" s="48"/>
    </row>
    <row r="249" spans="1:3" x14ac:dyDescent="0.25">
      <c r="A249" s="48"/>
      <c r="B249" s="48"/>
      <c r="C249" s="48"/>
    </row>
    <row r="250" spans="1:3" x14ac:dyDescent="0.25">
      <c r="A250" s="48"/>
      <c r="B250" s="48"/>
      <c r="C250" s="48"/>
    </row>
    <row r="251" spans="1:3" x14ac:dyDescent="0.25">
      <c r="A251" s="48"/>
      <c r="B251" s="48"/>
      <c r="C251" s="48"/>
    </row>
    <row r="252" spans="1:3" x14ac:dyDescent="0.25">
      <c r="A252" s="48"/>
      <c r="B252" s="48"/>
      <c r="C252" s="48"/>
    </row>
    <row r="253" spans="1:3" x14ac:dyDescent="0.25">
      <c r="A253" s="48"/>
      <c r="B253" s="48"/>
      <c r="C253" s="48"/>
    </row>
    <row r="254" spans="1:3" x14ac:dyDescent="0.25">
      <c r="A254" s="48"/>
      <c r="B254" s="48"/>
      <c r="C254" s="48"/>
    </row>
    <row r="255" spans="1:3" x14ac:dyDescent="0.25">
      <c r="A255" s="48"/>
      <c r="B255" s="48"/>
      <c r="C255" s="48"/>
    </row>
    <row r="256" spans="1:3" x14ac:dyDescent="0.25">
      <c r="A256" s="48"/>
      <c r="B256" s="48"/>
      <c r="C256" s="48"/>
    </row>
    <row r="257" spans="1:3" x14ac:dyDescent="0.25">
      <c r="A257" s="48"/>
      <c r="B257" s="48"/>
      <c r="C257" s="48"/>
    </row>
    <row r="258" spans="1:3" x14ac:dyDescent="0.25">
      <c r="A258" s="48"/>
      <c r="B258" s="48"/>
      <c r="C258" s="48"/>
    </row>
    <row r="259" spans="1:3" x14ac:dyDescent="0.25">
      <c r="A259" s="48"/>
      <c r="B259" s="48"/>
      <c r="C259" s="48"/>
    </row>
    <row r="260" spans="1:3" x14ac:dyDescent="0.25">
      <c r="A260" s="48"/>
      <c r="B260" s="48"/>
      <c r="C260" s="48"/>
    </row>
    <row r="261" spans="1:3" x14ac:dyDescent="0.25">
      <c r="A261" s="48"/>
      <c r="B261" s="48"/>
      <c r="C261" s="48"/>
    </row>
    <row r="262" spans="1:3" x14ac:dyDescent="0.25">
      <c r="A262" s="48"/>
      <c r="B262" s="48"/>
      <c r="C262" s="48"/>
    </row>
    <row r="263" spans="1:3" x14ac:dyDescent="0.25">
      <c r="A263" s="48"/>
      <c r="B263" s="48"/>
      <c r="C263" s="48"/>
    </row>
    <row r="264" spans="1:3" x14ac:dyDescent="0.25">
      <c r="A264" s="48"/>
      <c r="B264" s="48"/>
      <c r="C264" s="48"/>
    </row>
    <row r="265" spans="1:3" x14ac:dyDescent="0.25">
      <c r="A265" s="48"/>
      <c r="B265" s="48"/>
      <c r="C265" s="48"/>
    </row>
    <row r="266" spans="1:3" x14ac:dyDescent="0.25">
      <c r="A266" s="48"/>
      <c r="B266" s="48"/>
      <c r="C266" s="48"/>
    </row>
    <row r="267" spans="1:3" x14ac:dyDescent="0.25">
      <c r="A267" s="48"/>
      <c r="B267" s="48"/>
      <c r="C267" s="48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rowBreaks count="1" manualBreakCount="1"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2"/>
  <sheetViews>
    <sheetView zoomScale="80" zoomScaleNormal="80" workbookViewId="0">
      <pane xSplit="6" ySplit="5" topLeftCell="G2241" activePane="bottomRight" state="frozen"/>
      <selection pane="topRight" activeCell="G1" sqref="G1"/>
      <selection pane="bottomLeft" activeCell="A6" sqref="A6"/>
      <selection pane="bottomRight" activeCell="J2245" sqref="J2245:J2301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38" t="s">
        <v>236</v>
      </c>
      <c r="C3" s="39"/>
      <c r="D3" s="39"/>
      <c r="E3" s="39"/>
      <c r="F3" s="39"/>
      <c r="G3" s="39"/>
      <c r="H3" s="39"/>
      <c r="I3" s="39"/>
      <c r="J3" s="40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292</v>
      </c>
      <c r="I5" s="4" t="s">
        <v>293</v>
      </c>
      <c r="J5" s="4" t="s">
        <v>294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226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226</v>
      </c>
      <c r="H1897" s="1"/>
      <c r="I1897" s="1"/>
      <c r="J1897" s="1"/>
    </row>
    <row r="1898" spans="1:10" x14ac:dyDescent="0.25">
      <c r="G1898" s="3" t="s">
        <v>227</v>
      </c>
      <c r="H1898" s="1"/>
      <c r="I1898" s="1"/>
      <c r="J1898" s="1"/>
    </row>
    <row r="1899" spans="1:10" x14ac:dyDescent="0.25">
      <c r="G1899" s="3" t="s">
        <v>230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226</v>
      </c>
      <c r="H1901" s="1"/>
      <c r="I1901" s="1"/>
      <c r="J1901" s="1"/>
    </row>
    <row r="1902" spans="1:10" x14ac:dyDescent="0.25">
      <c r="G1902" s="3" t="s">
        <v>230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x14ac:dyDescent="0.25">
      <c r="G1904" s="3" t="s">
        <v>230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226</v>
      </c>
      <c r="H1906" s="1"/>
      <c r="I1906" s="1"/>
      <c r="J1906" s="1"/>
    </row>
    <row r="1907" spans="1:10" x14ac:dyDescent="0.25">
      <c r="G1907" s="3" t="s">
        <v>230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226</v>
      </c>
      <c r="H1909" s="1"/>
      <c r="I1909" s="1"/>
      <c r="J1909" s="1"/>
    </row>
    <row r="1910" spans="1:10" x14ac:dyDescent="0.25">
      <c r="G1910" s="3" t="s">
        <v>227</v>
      </c>
      <c r="H1910" s="1"/>
      <c r="I1910" s="1"/>
      <c r="J1910" s="1"/>
    </row>
    <row r="1911" spans="1:10" x14ac:dyDescent="0.25">
      <c r="G1911" s="3" t="s">
        <v>228</v>
      </c>
      <c r="H1911" s="1"/>
      <c r="I1911" s="1"/>
      <c r="J1911" s="1"/>
    </row>
    <row r="1912" spans="1:10" x14ac:dyDescent="0.25">
      <c r="G1912" s="3" t="s">
        <v>230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226</v>
      </c>
      <c r="H1914" s="1"/>
      <c r="I1914" s="1"/>
      <c r="J1914" s="1"/>
    </row>
    <row r="1915" spans="1:10" x14ac:dyDescent="0.25">
      <c r="G1915" s="3" t="s">
        <v>227</v>
      </c>
      <c r="H1915" s="1"/>
      <c r="I1915" s="1"/>
      <c r="J1915" s="1"/>
    </row>
    <row r="1916" spans="1:10" x14ac:dyDescent="0.25">
      <c r="G1916" s="3" t="s">
        <v>230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226</v>
      </c>
      <c r="H1919" s="1"/>
      <c r="I1919" s="1"/>
      <c r="J1919" s="1"/>
    </row>
    <row r="1920" spans="1:10" x14ac:dyDescent="0.25">
      <c r="G1920" s="3" t="s">
        <v>231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226</v>
      </c>
      <c r="H1922" s="1"/>
      <c r="I1922" s="1"/>
      <c r="J1922" s="1"/>
    </row>
    <row r="1923" spans="3:10" x14ac:dyDescent="0.25">
      <c r="G1923" s="3" t="s">
        <v>227</v>
      </c>
      <c r="H1923" s="1"/>
      <c r="I1923" s="1"/>
      <c r="J1923" s="1"/>
    </row>
    <row r="1924" spans="3:10" x14ac:dyDescent="0.25">
      <c r="G1924" s="3" t="s">
        <v>228</v>
      </c>
      <c r="H1924" s="1"/>
      <c r="I1924" s="1"/>
      <c r="J1924" s="1"/>
    </row>
    <row r="1925" spans="3:10" x14ac:dyDescent="0.25">
      <c r="G1925" s="3" t="s">
        <v>230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226</v>
      </c>
      <c r="H1927" s="1"/>
      <c r="I1927" s="1"/>
      <c r="J1927" s="1"/>
    </row>
    <row r="1928" spans="3:10" x14ac:dyDescent="0.25">
      <c r="G1928" s="3" t="s">
        <v>233</v>
      </c>
      <c r="H1928" s="1"/>
      <c r="I1928" s="1"/>
      <c r="J1928" s="1"/>
    </row>
    <row r="1929" spans="3:10" x14ac:dyDescent="0.25">
      <c r="G1929" s="3" t="s">
        <v>230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226</v>
      </c>
      <c r="H1931" s="1"/>
      <c r="I1931" s="1"/>
      <c r="J1931" s="1"/>
    </row>
    <row r="1932" spans="3:10" x14ac:dyDescent="0.25">
      <c r="G1932" s="3" t="s">
        <v>233</v>
      </c>
      <c r="H1932" s="1"/>
      <c r="I1932" s="1"/>
      <c r="J1932" s="1"/>
    </row>
    <row r="1933" spans="3:10" x14ac:dyDescent="0.25">
      <c r="G1933" s="3" t="s">
        <v>228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226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226</v>
      </c>
      <c r="H1938" s="1"/>
      <c r="I1938" s="1"/>
      <c r="J1938" s="1"/>
    </row>
    <row r="1939" spans="1:10" x14ac:dyDescent="0.25">
      <c r="G1939" s="3" t="s">
        <v>227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G1942" s="3" t="s">
        <v>228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230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G1951" s="3" t="s">
        <v>227</v>
      </c>
      <c r="H1951" s="1"/>
      <c r="I1951" s="1"/>
      <c r="J1951" s="1"/>
    </row>
    <row r="1952" spans="1:10" x14ac:dyDescent="0.25">
      <c r="G1952" s="3" t="s">
        <v>228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233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226</v>
      </c>
      <c r="H1960" s="1"/>
      <c r="I1960" s="1"/>
      <c r="J1960" s="1"/>
    </row>
    <row r="1961" spans="3:10" x14ac:dyDescent="0.25">
      <c r="G1961" s="3" t="s">
        <v>227</v>
      </c>
      <c r="H1961" s="1"/>
      <c r="I1961" s="1"/>
      <c r="J1961" s="1"/>
    </row>
    <row r="1962" spans="3:10" x14ac:dyDescent="0.25">
      <c r="G1962" s="3" t="s">
        <v>230</v>
      </c>
      <c r="H1962" s="1"/>
      <c r="I1962" s="1"/>
      <c r="J1962" s="1"/>
    </row>
    <row r="1963" spans="3:10" x14ac:dyDescent="0.25">
      <c r="G1963" s="3" t="s">
        <v>234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226</v>
      </c>
      <c r="H1973" s="1"/>
      <c r="I1973" s="1"/>
      <c r="J1973" s="1"/>
    </row>
    <row r="1974" spans="1:10" x14ac:dyDescent="0.25">
      <c r="G1974" s="3" t="s">
        <v>227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G1977" s="3" t="s">
        <v>227</v>
      </c>
      <c r="H1977" s="1"/>
      <c r="I1977" s="1"/>
      <c r="J1977" s="1"/>
    </row>
    <row r="1978" spans="1:10" x14ac:dyDescent="0.25">
      <c r="G1978" s="3" t="s">
        <v>233</v>
      </c>
      <c r="H1978" s="1"/>
      <c r="I1978" s="1"/>
      <c r="J1978" s="1"/>
    </row>
    <row r="1979" spans="1:10" x14ac:dyDescent="0.25">
      <c r="G1979" s="3" t="s">
        <v>228</v>
      </c>
      <c r="H1979" s="1"/>
      <c r="I1979" s="1"/>
      <c r="J1979" s="1"/>
    </row>
    <row r="1980" spans="1:10" x14ac:dyDescent="0.25">
      <c r="G1980" s="3" t="s">
        <v>229</v>
      </c>
      <c r="H1980" s="1"/>
      <c r="I1980" s="1"/>
      <c r="J1980" s="1"/>
    </row>
    <row r="1981" spans="1:10" x14ac:dyDescent="0.25">
      <c r="G1981" s="3" t="s">
        <v>230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226</v>
      </c>
      <c r="H1983" s="1"/>
      <c r="I1983" s="1"/>
      <c r="J1983" s="1"/>
    </row>
    <row r="1984" spans="1:10" x14ac:dyDescent="0.25">
      <c r="G1984" s="3" t="s">
        <v>235</v>
      </c>
      <c r="H1984" s="1"/>
      <c r="I1984" s="1"/>
      <c r="J1984" s="1"/>
    </row>
    <row r="1985" spans="3:10" x14ac:dyDescent="0.25">
      <c r="G1985" s="3" t="s">
        <v>233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227</v>
      </c>
      <c r="H1989" s="1"/>
      <c r="I1989" s="1"/>
      <c r="J1989" s="1"/>
    </row>
    <row r="1990" spans="3:10" x14ac:dyDescent="0.25">
      <c r="G1990" s="3" t="s">
        <v>228</v>
      </c>
      <c r="H1990" s="1"/>
      <c r="I1990" s="1"/>
      <c r="J1990" s="1"/>
    </row>
    <row r="1991" spans="3:10" x14ac:dyDescent="0.25">
      <c r="G1991" s="3" t="s">
        <v>231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226</v>
      </c>
      <c r="H1996" s="1"/>
      <c r="I1996" s="1"/>
      <c r="J1996" s="1"/>
    </row>
    <row r="1997" spans="3:10" x14ac:dyDescent="0.25">
      <c r="G1997" s="3" t="s">
        <v>227</v>
      </c>
      <c r="H1997" s="1"/>
      <c r="I1997" s="1"/>
      <c r="J1997" s="1"/>
    </row>
    <row r="1998" spans="3:10" x14ac:dyDescent="0.25">
      <c r="G1998" s="3" t="s">
        <v>228</v>
      </c>
      <c r="H1998" s="1"/>
      <c r="I1998" s="1"/>
      <c r="J1998" s="1"/>
    </row>
    <row r="1999" spans="3:10" x14ac:dyDescent="0.25">
      <c r="G1999" s="3" t="s">
        <v>230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226</v>
      </c>
      <c r="H2001" s="1"/>
      <c r="I2001" s="1"/>
      <c r="J2001" s="1"/>
    </row>
    <row r="2002" spans="1:10" x14ac:dyDescent="0.25">
      <c r="G2002" s="3" t="s">
        <v>227</v>
      </c>
      <c r="H2002" s="1"/>
      <c r="I2002" s="1"/>
      <c r="J2002" s="1"/>
    </row>
    <row r="2003" spans="1:10" x14ac:dyDescent="0.25">
      <c r="G2003" s="3" t="s">
        <v>233</v>
      </c>
      <c r="H2003" s="1"/>
      <c r="I2003" s="1"/>
      <c r="J2003" s="1"/>
    </row>
    <row r="2004" spans="1:10" x14ac:dyDescent="0.25">
      <c r="G2004" s="3" t="s">
        <v>228</v>
      </c>
      <c r="H2004" s="1"/>
      <c r="I2004" s="1"/>
      <c r="J2004" s="1"/>
    </row>
    <row r="2005" spans="1:10" x14ac:dyDescent="0.25">
      <c r="G2005" s="3" t="s">
        <v>229</v>
      </c>
      <c r="H2005" s="1"/>
      <c r="I2005" s="1"/>
      <c r="J2005" s="1"/>
    </row>
    <row r="2006" spans="1:10" x14ac:dyDescent="0.25">
      <c r="G2006" s="3" t="s">
        <v>230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226</v>
      </c>
      <c r="H2008" s="1"/>
      <c r="I2008" s="1"/>
      <c r="J2008" s="1"/>
    </row>
    <row r="2009" spans="1:10" x14ac:dyDescent="0.25">
      <c r="G2009" s="3" t="s">
        <v>227</v>
      </c>
      <c r="H2009" s="1"/>
      <c r="I2009" s="1"/>
      <c r="J2009" s="1"/>
    </row>
    <row r="2010" spans="1:10" x14ac:dyDescent="0.25">
      <c r="G2010" s="3" t="s">
        <v>228</v>
      </c>
      <c r="H2010" s="1"/>
      <c r="I2010" s="1"/>
      <c r="J2010" s="1"/>
    </row>
    <row r="2011" spans="1:10" x14ac:dyDescent="0.25">
      <c r="G2011" s="3" t="s">
        <v>230</v>
      </c>
      <c r="H2011" s="1"/>
      <c r="I2011" s="1"/>
      <c r="J2011" s="1"/>
    </row>
    <row r="2012" spans="1:10" x14ac:dyDescent="0.25">
      <c r="G2012" s="3" t="s">
        <v>234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226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x14ac:dyDescent="0.25">
      <c r="G2017" s="3" t="s">
        <v>226</v>
      </c>
      <c r="H2017" s="1"/>
      <c r="I2017" s="1"/>
      <c r="J2017" s="1"/>
    </row>
    <row r="2018" spans="3:10" x14ac:dyDescent="0.25">
      <c r="G2018" s="3" t="s">
        <v>231</v>
      </c>
      <c r="H2018" s="1"/>
      <c r="I2018" s="1"/>
      <c r="J2018" s="1"/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x14ac:dyDescent="0.25">
      <c r="G2023" s="3" t="s">
        <v>226</v>
      </c>
      <c r="H2023" s="1"/>
      <c r="I2023" s="1"/>
      <c r="J2023" s="1"/>
    </row>
    <row r="2024" spans="3:10" x14ac:dyDescent="0.25">
      <c r="G2024" s="3" t="s">
        <v>227</v>
      </c>
      <c r="H2024" s="1"/>
      <c r="I2024" s="1"/>
      <c r="J2024" s="1"/>
    </row>
    <row r="2025" spans="3:10" x14ac:dyDescent="0.25">
      <c r="G2025" s="3" t="s">
        <v>228</v>
      </c>
      <c r="H2025" s="1"/>
      <c r="I2025" s="1"/>
      <c r="J2025" s="1"/>
    </row>
    <row r="2026" spans="3:10" x14ac:dyDescent="0.25">
      <c r="G2026" s="3" t="s">
        <v>229</v>
      </c>
      <c r="H2026" s="1"/>
      <c r="I2026" s="1"/>
      <c r="J2026" s="1"/>
    </row>
    <row r="2027" spans="3:10" x14ac:dyDescent="0.25">
      <c r="G2027" s="3" t="s">
        <v>230</v>
      </c>
      <c r="H2027" s="1"/>
      <c r="I2027" s="1"/>
      <c r="J2027" s="1"/>
    </row>
    <row r="2028" spans="3:10" x14ac:dyDescent="0.25">
      <c r="G2028" s="3" t="s">
        <v>28</v>
      </c>
      <c r="H2028" s="1"/>
      <c r="I2028" s="1"/>
      <c r="J2028" s="1"/>
    </row>
    <row r="2029" spans="3:10" x14ac:dyDescent="0.25">
      <c r="G2029" s="3" t="s">
        <v>232</v>
      </c>
      <c r="H2029" s="1"/>
      <c r="I2029" s="1"/>
      <c r="J2029" s="1"/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x14ac:dyDescent="0.25">
      <c r="G2031" s="3" t="s">
        <v>226</v>
      </c>
      <c r="H2031" s="1"/>
      <c r="I2031" s="1"/>
      <c r="J2031" s="1"/>
    </row>
    <row r="2032" spans="3:10" x14ac:dyDescent="0.25">
      <c r="G2032" s="3" t="s">
        <v>233</v>
      </c>
      <c r="H2032" s="1"/>
      <c r="I2032" s="1"/>
      <c r="J2032" s="1"/>
    </row>
    <row r="2033" spans="3:10" x14ac:dyDescent="0.25">
      <c r="G2033" s="3" t="s">
        <v>228</v>
      </c>
      <c r="H2033" s="1"/>
      <c r="I2033" s="1"/>
      <c r="J2033" s="1"/>
    </row>
    <row r="2034" spans="3:10" x14ac:dyDescent="0.25">
      <c r="G2034" s="3" t="s">
        <v>230</v>
      </c>
      <c r="H2034" s="1"/>
      <c r="I2034" s="1"/>
      <c r="J2034" s="1"/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x14ac:dyDescent="0.25">
      <c r="G2036" s="3" t="s">
        <v>226</v>
      </c>
      <c r="H2036" s="1"/>
      <c r="I2036" s="1"/>
      <c r="J2036" s="1"/>
    </row>
    <row r="2037" spans="3:10" x14ac:dyDescent="0.25">
      <c r="G2037" s="3" t="s">
        <v>227</v>
      </c>
      <c r="H2037" s="1"/>
      <c r="I2037" s="1"/>
      <c r="J2037" s="1"/>
    </row>
    <row r="2038" spans="3:10" x14ac:dyDescent="0.25">
      <c r="G2038" s="3" t="s">
        <v>231</v>
      </c>
      <c r="H2038" s="1"/>
      <c r="I2038" s="1"/>
      <c r="J2038" s="1"/>
    </row>
    <row r="2039" spans="3:10" x14ac:dyDescent="0.25">
      <c r="G2039" s="3" t="s">
        <v>229</v>
      </c>
      <c r="H2039" s="1"/>
      <c r="I2039" s="1"/>
      <c r="J2039" s="1"/>
    </row>
    <row r="2040" spans="3:10" x14ac:dyDescent="0.25">
      <c r="G2040" s="3" t="s">
        <v>230</v>
      </c>
      <c r="H2040" s="1"/>
      <c r="I2040" s="1"/>
      <c r="J2040" s="1"/>
    </row>
    <row r="2041" spans="3:10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x14ac:dyDescent="0.25">
      <c r="G2042" s="3" t="s">
        <v>226</v>
      </c>
      <c r="H2042" s="1"/>
      <c r="I2042" s="1"/>
      <c r="J2042" s="1"/>
    </row>
    <row r="2043" spans="3:10" x14ac:dyDescent="0.25">
      <c r="G2043" s="3" t="s">
        <v>227</v>
      </c>
      <c r="H2043" s="1"/>
      <c r="I2043" s="1"/>
      <c r="J2043" s="1"/>
    </row>
    <row r="2044" spans="3:10" x14ac:dyDescent="0.25">
      <c r="G2044" s="3" t="s">
        <v>228</v>
      </c>
      <c r="H2044" s="1"/>
      <c r="I2044" s="1"/>
      <c r="J2044" s="1"/>
    </row>
    <row r="2045" spans="3:10" x14ac:dyDescent="0.25">
      <c r="G2045" s="3" t="s">
        <v>231</v>
      </c>
      <c r="H2045" s="1"/>
      <c r="I2045" s="1"/>
      <c r="J2045" s="1"/>
    </row>
    <row r="2046" spans="3:10" x14ac:dyDescent="0.25">
      <c r="G2046" s="3" t="s">
        <v>230</v>
      </c>
      <c r="H2046" s="1"/>
      <c r="I2046" s="1"/>
      <c r="J2046" s="1"/>
    </row>
    <row r="2047" spans="3:10" x14ac:dyDescent="0.25">
      <c r="G2047" s="3" t="s">
        <v>232</v>
      </c>
      <c r="H2047" s="1"/>
      <c r="I2047" s="1"/>
      <c r="J2047" s="1"/>
    </row>
    <row r="2048" spans="3:10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x14ac:dyDescent="0.25">
      <c r="G2049" s="3" t="s">
        <v>226</v>
      </c>
      <c r="H2049" s="1"/>
      <c r="I2049" s="1"/>
      <c r="J2049" s="1"/>
    </row>
    <row r="2050" spans="1:10" x14ac:dyDescent="0.25">
      <c r="G2050" s="3" t="s">
        <v>228</v>
      </c>
      <c r="H2050" s="1"/>
      <c r="I2050" s="1"/>
      <c r="J2050" s="1"/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x14ac:dyDescent="0.25">
      <c r="G2053" s="3" t="s">
        <v>230</v>
      </c>
      <c r="H2053" s="1"/>
      <c r="I2053" s="1"/>
      <c r="J2053" s="1"/>
    </row>
    <row r="2054" spans="1:10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x14ac:dyDescent="0.25">
      <c r="G2055" s="3" t="s">
        <v>226</v>
      </c>
      <c r="H2055" s="1"/>
      <c r="I2055" s="1"/>
      <c r="J2055" s="1"/>
    </row>
    <row r="2056" spans="1:10" x14ac:dyDescent="0.25">
      <c r="G2056" s="3" t="s">
        <v>235</v>
      </c>
      <c r="H2056" s="1"/>
      <c r="I2056" s="1"/>
      <c r="J2056" s="1"/>
    </row>
    <row r="2057" spans="1:10" x14ac:dyDescent="0.25">
      <c r="G2057" s="3" t="s">
        <v>233</v>
      </c>
      <c r="H2057" s="1"/>
      <c r="I2057" s="1"/>
      <c r="J2057" s="1"/>
    </row>
    <row r="2058" spans="1:10" x14ac:dyDescent="0.25">
      <c r="G2058" s="3" t="s">
        <v>228</v>
      </c>
      <c r="H2058" s="1"/>
      <c r="I2058" s="1"/>
      <c r="J2058" s="1"/>
    </row>
    <row r="2059" spans="1:10" x14ac:dyDescent="0.25">
      <c r="G2059" s="3" t="s">
        <v>230</v>
      </c>
      <c r="H2059" s="1"/>
      <c r="I2059" s="1"/>
      <c r="J2059" s="1"/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226</v>
      </c>
      <c r="H2061" s="1"/>
      <c r="I2061" s="1"/>
      <c r="J2061" s="1"/>
    </row>
    <row r="2062" spans="1:10" x14ac:dyDescent="0.25">
      <c r="G2062" s="3" t="s">
        <v>231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226</v>
      </c>
      <c r="H2065" s="1"/>
      <c r="I2065" s="1"/>
      <c r="J2065" s="1"/>
    </row>
    <row r="2066" spans="3:10" x14ac:dyDescent="0.25">
      <c r="G2066" s="3" t="s">
        <v>227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226</v>
      </c>
      <c r="H2068" s="1"/>
      <c r="I2068" s="1"/>
      <c r="J2068" s="1"/>
    </row>
    <row r="2069" spans="3:10" x14ac:dyDescent="0.25">
      <c r="G2069" s="3" t="s">
        <v>227</v>
      </c>
      <c r="H2069" s="1"/>
      <c r="I2069" s="1"/>
      <c r="J2069" s="1"/>
    </row>
    <row r="2070" spans="3:10" x14ac:dyDescent="0.25">
      <c r="G2070" s="3" t="s">
        <v>233</v>
      </c>
      <c r="H2070" s="1"/>
      <c r="I2070" s="1"/>
      <c r="J2070" s="1"/>
    </row>
    <row r="2071" spans="3:10" x14ac:dyDescent="0.25">
      <c r="G2071" s="3" t="s">
        <v>229</v>
      </c>
      <c r="H2071" s="1"/>
      <c r="I2071" s="1"/>
      <c r="J2071" s="1"/>
    </row>
    <row r="2072" spans="3:10" x14ac:dyDescent="0.25">
      <c r="G2072" s="3" t="s">
        <v>230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226</v>
      </c>
      <c r="H2074" s="1"/>
      <c r="I2074" s="1"/>
      <c r="J2074" s="1"/>
    </row>
    <row r="2075" spans="3:10" x14ac:dyDescent="0.25">
      <c r="G2075" s="3" t="s">
        <v>233</v>
      </c>
      <c r="H2075" s="1"/>
      <c r="I2075" s="1"/>
      <c r="J2075" s="1"/>
    </row>
    <row r="2076" spans="3:10" x14ac:dyDescent="0.25">
      <c r="G2076" s="3" t="s">
        <v>229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226</v>
      </c>
      <c r="H2078" s="1"/>
      <c r="I2078" s="1"/>
      <c r="J2078" s="1"/>
    </row>
    <row r="2079" spans="3:10" x14ac:dyDescent="0.25">
      <c r="G2079" s="3" t="s">
        <v>227</v>
      </c>
      <c r="H2079" s="1"/>
      <c r="I2079" s="1"/>
      <c r="J2079" s="1"/>
    </row>
    <row r="2080" spans="3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226</v>
      </c>
      <c r="H2085" s="1"/>
      <c r="I2085" s="1"/>
      <c r="J2085" s="1"/>
    </row>
    <row r="2086" spans="3:10" x14ac:dyDescent="0.25">
      <c r="G2086" s="3" t="s">
        <v>227</v>
      </c>
      <c r="H2086" s="1"/>
      <c r="I2086" s="1"/>
      <c r="J2086" s="1"/>
    </row>
    <row r="2087" spans="3:10" x14ac:dyDescent="0.25">
      <c r="G2087" s="3" t="s">
        <v>233</v>
      </c>
      <c r="H2087" s="1"/>
      <c r="I2087" s="1"/>
      <c r="J2087" s="1"/>
    </row>
    <row r="2088" spans="3:10" x14ac:dyDescent="0.25">
      <c r="G2088" s="3" t="s">
        <v>228</v>
      </c>
      <c r="H2088" s="1"/>
      <c r="I2088" s="1"/>
      <c r="J2088" s="1"/>
    </row>
    <row r="2089" spans="3:10" x14ac:dyDescent="0.25">
      <c r="G2089" s="3" t="s">
        <v>231</v>
      </c>
      <c r="H2089" s="1"/>
      <c r="I2089" s="1"/>
      <c r="J2089" s="1"/>
    </row>
    <row r="2090" spans="3:10" x14ac:dyDescent="0.25">
      <c r="G2090" s="3" t="s">
        <v>229</v>
      </c>
      <c r="H2090" s="1"/>
      <c r="I2090" s="1"/>
      <c r="J2090" s="1"/>
    </row>
    <row r="2091" spans="3:10" x14ac:dyDescent="0.25">
      <c r="G2091" s="3" t="s">
        <v>230</v>
      </c>
      <c r="H2091" s="1"/>
      <c r="I2091" s="1"/>
      <c r="J2091" s="1"/>
    </row>
    <row r="2092" spans="3:10" x14ac:dyDescent="0.25">
      <c r="G2092" s="3" t="s">
        <v>232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226</v>
      </c>
      <c r="H2094" s="1"/>
      <c r="I2094" s="1"/>
      <c r="J2094" s="1"/>
    </row>
    <row r="2095" spans="3:10" x14ac:dyDescent="0.25">
      <c r="G2095" s="3" t="s">
        <v>233</v>
      </c>
      <c r="H2095" s="1"/>
      <c r="I2095" s="1"/>
      <c r="J2095" s="1"/>
    </row>
    <row r="2096" spans="3:10" x14ac:dyDescent="0.25">
      <c r="G2096" s="3" t="s">
        <v>228</v>
      </c>
      <c r="H2096" s="1"/>
      <c r="I2096" s="1"/>
      <c r="J2096" s="1"/>
    </row>
    <row r="2097" spans="1:10" x14ac:dyDescent="0.25">
      <c r="G2097" s="3" t="s">
        <v>229</v>
      </c>
      <c r="H2097" s="1"/>
      <c r="I2097" s="1"/>
      <c r="J2097" s="1"/>
    </row>
    <row r="2098" spans="1:10" x14ac:dyDescent="0.25">
      <c r="G2098" s="3" t="s">
        <v>230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226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226</v>
      </c>
      <c r="H2106" s="1"/>
      <c r="I2106" s="1"/>
      <c r="J2106" s="1"/>
    </row>
    <row r="2107" spans="1:10" x14ac:dyDescent="0.25">
      <c r="G2107" s="3" t="s">
        <v>227</v>
      </c>
      <c r="H2107" s="1"/>
      <c r="I2107" s="1"/>
      <c r="J2107" s="1"/>
    </row>
    <row r="2108" spans="1:10" x14ac:dyDescent="0.25">
      <c r="G2108" s="3" t="s">
        <v>230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x14ac:dyDescent="0.25">
      <c r="G2110" s="3" t="s">
        <v>227</v>
      </c>
      <c r="H2110" s="1"/>
      <c r="I2110" s="1"/>
      <c r="J2110" s="1"/>
    </row>
    <row r="2111" spans="1:10" x14ac:dyDescent="0.25">
      <c r="G2111" s="3" t="s">
        <v>230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G2115" s="3" t="s">
        <v>232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226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226</v>
      </c>
      <c r="H2122" s="1"/>
      <c r="I2122" s="1"/>
      <c r="J2122" s="1"/>
    </row>
    <row r="2123" spans="1:10" x14ac:dyDescent="0.25">
      <c r="G2123" s="3" t="s">
        <v>227</v>
      </c>
      <c r="H2123" s="1"/>
      <c r="I2123" s="1"/>
      <c r="J2123" s="1"/>
    </row>
    <row r="2124" spans="1:10" x14ac:dyDescent="0.25">
      <c r="G2124" s="3" t="s">
        <v>230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226</v>
      </c>
      <c r="H2126" s="1"/>
      <c r="I2126" s="1"/>
      <c r="J2126" s="1"/>
    </row>
    <row r="2127" spans="1:10" x14ac:dyDescent="0.25">
      <c r="G2127" s="3" t="s">
        <v>230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226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227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G2137" s="3" t="s">
        <v>227</v>
      </c>
      <c r="H2137" s="1"/>
      <c r="I2137" s="1"/>
      <c r="J2137" s="1"/>
    </row>
    <row r="2138" spans="1:10" x14ac:dyDescent="0.25">
      <c r="G2138" s="3" t="s">
        <v>229</v>
      </c>
      <c r="H2138" s="1"/>
      <c r="I2138" s="1"/>
      <c r="J2138" s="1"/>
    </row>
    <row r="2139" spans="1:10" x14ac:dyDescent="0.25">
      <c r="G2139" s="3" t="s">
        <v>230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226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G2155" s="3" t="s">
        <v>227</v>
      </c>
      <c r="H2155" s="1"/>
      <c r="I2155" s="1"/>
      <c r="J2155" s="1"/>
    </row>
    <row r="2156" spans="1:10" x14ac:dyDescent="0.25">
      <c r="G2156" s="3" t="s">
        <v>230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x14ac:dyDescent="0.25">
      <c r="G2161" s="3" t="s">
        <v>228</v>
      </c>
      <c r="H2161" s="1"/>
      <c r="I2161" s="1"/>
      <c r="J2161" s="1"/>
    </row>
    <row r="2162" spans="3:10" x14ac:dyDescent="0.25">
      <c r="G2162" s="3" t="s">
        <v>230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226</v>
      </c>
      <c r="H2165" s="1"/>
      <c r="I2165" s="1"/>
      <c r="J2165" s="1"/>
    </row>
    <row r="2166" spans="3:10" x14ac:dyDescent="0.25">
      <c r="G2166" s="3" t="s">
        <v>227</v>
      </c>
      <c r="H2166" s="1"/>
      <c r="I2166" s="1"/>
      <c r="J2166" s="1"/>
    </row>
    <row r="2167" spans="3:10" x14ac:dyDescent="0.25">
      <c r="G2167" s="3" t="s">
        <v>228</v>
      </c>
      <c r="H2167" s="1"/>
      <c r="I2167" s="1"/>
      <c r="J2167" s="1"/>
    </row>
    <row r="2168" spans="3:10" x14ac:dyDescent="0.25">
      <c r="G2168" s="3" t="s">
        <v>230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226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226</v>
      </c>
      <c r="H2172" s="1"/>
      <c r="I2172" s="1"/>
      <c r="J2172" s="1"/>
    </row>
    <row r="2173" spans="3:10" x14ac:dyDescent="0.25">
      <c r="G2173" s="3" t="s">
        <v>235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226</v>
      </c>
      <c r="H2175" s="1"/>
      <c r="I2175" s="1"/>
      <c r="J2175" s="1"/>
    </row>
    <row r="2176" spans="3:10" x14ac:dyDescent="0.25">
      <c r="G2176" s="3" t="s">
        <v>235</v>
      </c>
      <c r="H2176" s="1"/>
      <c r="I2176" s="1"/>
      <c r="J2176" s="1"/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227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x14ac:dyDescent="0.25">
      <c r="G2184" s="3" t="s">
        <v>230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G2189" s="3" t="s">
        <v>233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230</v>
      </c>
      <c r="H2198" s="1"/>
      <c r="I2198" s="1"/>
      <c r="J2198" s="1"/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226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G2206" s="3" t="s">
        <v>227</v>
      </c>
      <c r="H2206" s="1"/>
      <c r="I2206" s="1"/>
      <c r="J2206" s="1"/>
    </row>
    <row r="2207" spans="1:10" x14ac:dyDescent="0.25">
      <c r="G2207" s="3" t="s">
        <v>228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226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x14ac:dyDescent="0.25">
      <c r="G2215" s="3" t="s">
        <v>227</v>
      </c>
      <c r="H2215" s="1"/>
      <c r="I2215" s="1"/>
      <c r="J2215" s="1"/>
    </row>
    <row r="2216" spans="1:10" x14ac:dyDescent="0.25">
      <c r="G2216" s="3" t="s">
        <v>230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G2219" s="3" t="s">
        <v>230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226</v>
      </c>
      <c r="H2221" s="1"/>
      <c r="I2221" s="1"/>
      <c r="J2221" s="1"/>
    </row>
    <row r="2222" spans="1:10" x14ac:dyDescent="0.25">
      <c r="G2222" s="3" t="s">
        <v>227</v>
      </c>
      <c r="H2222" s="1"/>
      <c r="I2222" s="1"/>
      <c r="J2222" s="1"/>
    </row>
    <row r="2223" spans="1:10" x14ac:dyDescent="0.25">
      <c r="G2223" s="3" t="s">
        <v>233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x14ac:dyDescent="0.25">
      <c r="G2231" s="3" t="s">
        <v>230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x14ac:dyDescent="0.25">
      <c r="G2233" s="3" t="s">
        <v>230</v>
      </c>
      <c r="H2233" s="1"/>
      <c r="I2233" s="1"/>
      <c r="J2233" s="1"/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226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x14ac:dyDescent="0.25">
      <c r="G2239" s="3" t="s">
        <v>227</v>
      </c>
      <c r="H2239" s="1"/>
      <c r="I2239" s="1"/>
      <c r="J2239" s="1"/>
    </row>
    <row r="2240" spans="1:10" x14ac:dyDescent="0.25">
      <c r="G2240" s="3" t="s">
        <v>228</v>
      </c>
      <c r="H2240" s="1"/>
      <c r="I2240" s="1"/>
      <c r="J2240" s="1"/>
    </row>
    <row r="2241" spans="1:10" x14ac:dyDescent="0.25">
      <c r="G2241" s="3" t="s">
        <v>231</v>
      </c>
      <c r="H2241" s="1"/>
      <c r="I2241" s="1"/>
      <c r="J2241" s="1"/>
    </row>
    <row r="2242" spans="1:10" x14ac:dyDescent="0.25">
      <c r="G2242" s="3" t="s">
        <v>230</v>
      </c>
      <c r="H2242" s="1"/>
      <c r="I2242" s="1"/>
      <c r="J2242" s="1"/>
    </row>
    <row r="2243" spans="1:10" x14ac:dyDescent="0.25">
      <c r="G2243" s="3" t="s">
        <v>232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x14ac:dyDescent="0.25">
      <c r="A2246" s="22" t="s">
        <v>211</v>
      </c>
      <c r="B2246" s="23" t="s">
        <v>241</v>
      </c>
      <c r="C2246" s="23" t="s">
        <v>9</v>
      </c>
      <c r="D2246" s="23" t="s">
        <v>10</v>
      </c>
      <c r="E2246" s="23">
        <v>11</v>
      </c>
      <c r="F2246" s="23" t="s">
        <v>2</v>
      </c>
      <c r="G2246" s="24" t="s">
        <v>226</v>
      </c>
      <c r="H2246" s="25">
        <v>14628</v>
      </c>
      <c r="I2246" s="25">
        <v>14628</v>
      </c>
      <c r="J2246" s="25">
        <v>14628</v>
      </c>
    </row>
    <row r="2247" spans="1:10" x14ac:dyDescent="0.25">
      <c r="A2247" s="22"/>
      <c r="B2247" s="23"/>
      <c r="C2247" s="23" t="s">
        <v>18</v>
      </c>
      <c r="D2247" s="23" t="s">
        <v>19</v>
      </c>
      <c r="E2247" s="23">
        <v>11</v>
      </c>
      <c r="F2247" s="23" t="s">
        <v>2</v>
      </c>
      <c r="G2247" s="24" t="s">
        <v>36</v>
      </c>
      <c r="H2247" s="25">
        <v>10918455</v>
      </c>
      <c r="I2247" s="25">
        <v>10973046</v>
      </c>
      <c r="J2247" s="25">
        <v>11027912</v>
      </c>
    </row>
    <row r="2248" spans="1:10" x14ac:dyDescent="0.25">
      <c r="A2248" s="22"/>
      <c r="B2248" s="23"/>
      <c r="C2248" s="23"/>
      <c r="D2248" s="23"/>
      <c r="E2248" s="23"/>
      <c r="F2248" s="23"/>
      <c r="G2248" s="24" t="s">
        <v>226</v>
      </c>
      <c r="H2248" s="25">
        <v>213930</v>
      </c>
      <c r="I2248" s="25">
        <v>213930</v>
      </c>
      <c r="J2248" s="25">
        <v>213930</v>
      </c>
    </row>
    <row r="2249" spans="1:10" x14ac:dyDescent="0.25">
      <c r="A2249" s="22"/>
      <c r="B2249" s="23"/>
      <c r="C2249" s="23"/>
      <c r="D2249" s="23"/>
      <c r="E2249" s="23"/>
      <c r="F2249" s="23"/>
      <c r="G2249" s="24" t="s">
        <v>231</v>
      </c>
      <c r="H2249" s="25">
        <v>27000</v>
      </c>
      <c r="I2249" s="25">
        <v>27000</v>
      </c>
      <c r="J2249" s="25">
        <v>27000</v>
      </c>
    </row>
    <row r="2250" spans="1:10" x14ac:dyDescent="0.25">
      <c r="A2250" s="22"/>
      <c r="B2250" s="23"/>
      <c r="C2250" s="23"/>
      <c r="D2250" s="23"/>
      <c r="E2250" s="23">
        <v>12</v>
      </c>
      <c r="F2250" s="23" t="s">
        <v>13</v>
      </c>
      <c r="G2250" s="24" t="s">
        <v>232</v>
      </c>
      <c r="H2250" s="25">
        <v>0</v>
      </c>
      <c r="I2250" s="25">
        <v>0</v>
      </c>
      <c r="J2250" s="25">
        <v>0</v>
      </c>
    </row>
    <row r="2251" spans="1:10" x14ac:dyDescent="0.25">
      <c r="A2251" s="22"/>
      <c r="B2251" s="23"/>
      <c r="C2251" s="23" t="s">
        <v>22</v>
      </c>
      <c r="D2251" s="23" t="s">
        <v>23</v>
      </c>
      <c r="E2251" s="23">
        <v>11</v>
      </c>
      <c r="F2251" s="23" t="s">
        <v>2</v>
      </c>
      <c r="G2251" s="24" t="s">
        <v>36</v>
      </c>
      <c r="H2251" s="25">
        <v>0</v>
      </c>
      <c r="I2251" s="25">
        <v>0</v>
      </c>
      <c r="J2251" s="25">
        <v>0</v>
      </c>
    </row>
    <row r="2252" spans="1:10" x14ac:dyDescent="0.25">
      <c r="A2252" s="22"/>
      <c r="B2252" s="23"/>
      <c r="C2252" s="23" t="s">
        <v>24</v>
      </c>
      <c r="D2252" s="23" t="s">
        <v>25</v>
      </c>
      <c r="E2252" s="23">
        <v>11</v>
      </c>
      <c r="F2252" s="23" t="s">
        <v>2</v>
      </c>
      <c r="G2252" s="24" t="s">
        <v>36</v>
      </c>
      <c r="H2252" s="25">
        <v>0</v>
      </c>
      <c r="I2252" s="25">
        <v>0</v>
      </c>
      <c r="J2252" s="25"/>
    </row>
    <row r="2253" spans="1:10" x14ac:dyDescent="0.25">
      <c r="A2253" s="22"/>
      <c r="B2253" s="23"/>
      <c r="C2253" s="23"/>
      <c r="D2253" s="23"/>
      <c r="E2253" s="23"/>
      <c r="F2253" s="23"/>
      <c r="G2253" s="24" t="s">
        <v>226</v>
      </c>
      <c r="H2253" s="25">
        <v>1127569</v>
      </c>
      <c r="I2253" s="25">
        <v>1178207</v>
      </c>
      <c r="J2253" s="25">
        <v>1156629</v>
      </c>
    </row>
    <row r="2254" spans="1:10" x14ac:dyDescent="0.25">
      <c r="A2254" s="22"/>
      <c r="B2254" s="23"/>
      <c r="C2254" s="23"/>
      <c r="D2254" s="23"/>
      <c r="E2254" s="23"/>
      <c r="F2254" s="23"/>
      <c r="G2254" s="24" t="s">
        <v>227</v>
      </c>
      <c r="H2254" s="25">
        <v>7306</v>
      </c>
      <c r="I2254" s="25">
        <v>7306</v>
      </c>
      <c r="J2254" s="25">
        <v>7306</v>
      </c>
    </row>
    <row r="2255" spans="1:10" x14ac:dyDescent="0.25">
      <c r="A2255" s="22"/>
      <c r="B2255" s="23"/>
      <c r="C2255" s="23"/>
      <c r="D2255" s="23"/>
      <c r="E2255" s="23"/>
      <c r="F2255" s="23"/>
      <c r="G2255" s="24" t="s">
        <v>228</v>
      </c>
      <c r="H2255" s="25">
        <v>43533</v>
      </c>
      <c r="I2255" s="25">
        <v>43533</v>
      </c>
      <c r="J2255" s="25">
        <v>43533</v>
      </c>
    </row>
    <row r="2256" spans="1:10" x14ac:dyDescent="0.25">
      <c r="A2256" s="22"/>
      <c r="B2256" s="23"/>
      <c r="C2256" s="23"/>
      <c r="D2256" s="23"/>
      <c r="E2256" s="23"/>
      <c r="F2256" s="23"/>
      <c r="G2256" s="24" t="s">
        <v>230</v>
      </c>
      <c r="H2256" s="25">
        <v>77020</v>
      </c>
      <c r="I2256" s="25">
        <v>77020</v>
      </c>
      <c r="J2256" s="25">
        <v>82020</v>
      </c>
    </row>
    <row r="2257" spans="1:10" x14ac:dyDescent="0.25">
      <c r="A2257" s="22"/>
      <c r="B2257" s="23"/>
      <c r="C2257" s="23"/>
      <c r="D2257" s="23"/>
      <c r="E2257" s="23"/>
      <c r="F2257" s="23"/>
      <c r="G2257" s="24" t="s">
        <v>232</v>
      </c>
      <c r="H2257" s="25">
        <v>17102</v>
      </c>
      <c r="I2257" s="25">
        <v>7102</v>
      </c>
      <c r="J2257" s="25">
        <v>23890</v>
      </c>
    </row>
    <row r="2258" spans="1:10" x14ac:dyDescent="0.25">
      <c r="A2258" s="22"/>
      <c r="B2258" s="23"/>
      <c r="C2258" s="23" t="s">
        <v>42</v>
      </c>
      <c r="D2258" s="23" t="s">
        <v>43</v>
      </c>
      <c r="E2258" s="23">
        <v>51</v>
      </c>
      <c r="F2258" s="23" t="s">
        <v>31</v>
      </c>
      <c r="G2258" s="24" t="s">
        <v>36</v>
      </c>
      <c r="H2258" s="25">
        <v>93937</v>
      </c>
      <c r="I2258" s="25">
        <v>37937</v>
      </c>
      <c r="J2258" s="25">
        <v>0</v>
      </c>
    </row>
    <row r="2259" spans="1:10" x14ac:dyDescent="0.25">
      <c r="A2259" s="22"/>
      <c r="B2259" s="23"/>
      <c r="C2259" s="23"/>
      <c r="D2259" s="23"/>
      <c r="E2259" s="23"/>
      <c r="F2259" s="23"/>
      <c r="G2259" s="24" t="s">
        <v>226</v>
      </c>
      <c r="H2259" s="25">
        <v>85002</v>
      </c>
      <c r="I2259" s="25">
        <v>42115</v>
      </c>
      <c r="J2259" s="25">
        <v>0</v>
      </c>
    </row>
    <row r="2260" spans="1:10" x14ac:dyDescent="0.25">
      <c r="A2260" s="22"/>
      <c r="B2260" s="23"/>
      <c r="C2260" s="23"/>
      <c r="D2260" s="23"/>
      <c r="E2260" s="23"/>
      <c r="F2260" s="23"/>
      <c r="G2260" s="24">
        <v>42</v>
      </c>
      <c r="H2260" s="25">
        <v>5417</v>
      </c>
      <c r="I2260" s="25">
        <v>1000</v>
      </c>
      <c r="J2260" s="25">
        <v>0</v>
      </c>
    </row>
    <row r="2261" spans="1:10" x14ac:dyDescent="0.25">
      <c r="A2261" s="22"/>
      <c r="B2261" s="23"/>
      <c r="C2261" s="23"/>
      <c r="D2261" s="23"/>
      <c r="E2261" s="23">
        <v>52</v>
      </c>
      <c r="F2261" s="23" t="s">
        <v>32</v>
      </c>
      <c r="G2261" s="24" t="s">
        <v>36</v>
      </c>
      <c r="H2261" s="25">
        <v>98951</v>
      </c>
      <c r="I2261" s="25">
        <v>61638</v>
      </c>
      <c r="J2261" s="25">
        <v>0</v>
      </c>
    </row>
    <row r="2262" spans="1:10" x14ac:dyDescent="0.25">
      <c r="A2262" s="22"/>
      <c r="B2262" s="23"/>
      <c r="C2262" s="23"/>
      <c r="D2262" s="23"/>
      <c r="E2262" s="23"/>
      <c r="F2262" s="23"/>
      <c r="G2262" s="24" t="s">
        <v>226</v>
      </c>
      <c r="H2262" s="25">
        <v>300477</v>
      </c>
      <c r="I2262" s="25">
        <v>156408</v>
      </c>
      <c r="J2262" s="25">
        <v>6700</v>
      </c>
    </row>
    <row r="2263" spans="1:10" x14ac:dyDescent="0.25">
      <c r="A2263" s="22"/>
      <c r="B2263" s="23"/>
      <c r="C2263" s="23"/>
      <c r="D2263" s="23"/>
      <c r="E2263" s="23"/>
      <c r="F2263" s="23"/>
      <c r="G2263" s="24">
        <v>42</v>
      </c>
      <c r="H2263" s="25">
        <v>21779</v>
      </c>
      <c r="I2263" s="25">
        <v>2200</v>
      </c>
      <c r="J2263" s="25">
        <v>0</v>
      </c>
    </row>
    <row r="2264" spans="1:10" x14ac:dyDescent="0.25">
      <c r="A2264" s="22"/>
      <c r="B2264" s="23"/>
      <c r="C2264" s="23" t="s">
        <v>69</v>
      </c>
      <c r="D2264" s="23" t="s">
        <v>70</v>
      </c>
      <c r="E2264" s="23">
        <v>31</v>
      </c>
      <c r="F2264" s="23" t="s">
        <v>37</v>
      </c>
      <c r="G2264" s="24" t="s">
        <v>36</v>
      </c>
      <c r="H2264" s="25">
        <v>85657</v>
      </c>
      <c r="I2264" s="25">
        <v>83135</v>
      </c>
      <c r="J2264" s="25">
        <v>48185</v>
      </c>
    </row>
    <row r="2265" spans="1:10" x14ac:dyDescent="0.25">
      <c r="A2265" s="22"/>
      <c r="B2265" s="23"/>
      <c r="C2265" s="23"/>
      <c r="D2265" s="23"/>
      <c r="E2265" s="23"/>
      <c r="F2265" s="23"/>
      <c r="G2265" s="24" t="s">
        <v>226</v>
      </c>
      <c r="H2265" s="25">
        <v>321176</v>
      </c>
      <c r="I2265" s="25">
        <v>281099</v>
      </c>
      <c r="J2265" s="25">
        <v>253649</v>
      </c>
    </row>
    <row r="2266" spans="1:10" x14ac:dyDescent="0.25">
      <c r="A2266" s="22"/>
      <c r="B2266" s="23"/>
      <c r="C2266" s="23"/>
      <c r="D2266" s="23"/>
      <c r="E2266" s="23"/>
      <c r="F2266" s="23"/>
      <c r="G2266" s="24" t="s">
        <v>227</v>
      </c>
      <c r="H2266" s="25">
        <v>0</v>
      </c>
      <c r="I2266" s="25">
        <v>0</v>
      </c>
      <c r="J2266" s="25">
        <v>0</v>
      </c>
    </row>
    <row r="2267" spans="1:10" x14ac:dyDescent="0.25">
      <c r="A2267" s="22"/>
      <c r="B2267" s="23"/>
      <c r="C2267" s="23"/>
      <c r="D2267" s="23"/>
      <c r="E2267" s="23"/>
      <c r="F2267" s="23"/>
      <c r="G2267" s="24" t="s">
        <v>228</v>
      </c>
      <c r="H2267" s="25">
        <v>27</v>
      </c>
      <c r="I2267" s="25">
        <v>27</v>
      </c>
      <c r="J2267" s="25">
        <v>27</v>
      </c>
    </row>
    <row r="2268" spans="1:10" x14ac:dyDescent="0.25">
      <c r="A2268" s="22"/>
      <c r="B2268" s="23"/>
      <c r="C2268" s="23"/>
      <c r="D2268" s="23"/>
      <c r="E2268" s="23"/>
      <c r="F2268" s="23"/>
      <c r="G2268" s="24" t="s">
        <v>230</v>
      </c>
      <c r="H2268" s="25">
        <v>17187</v>
      </c>
      <c r="I2268" s="25">
        <v>17187</v>
      </c>
      <c r="J2268" s="25">
        <v>17187</v>
      </c>
    </row>
    <row r="2269" spans="1:10" x14ac:dyDescent="0.25">
      <c r="A2269" s="22"/>
      <c r="B2269" s="23"/>
      <c r="C2269" s="23"/>
      <c r="D2269" s="23"/>
      <c r="E2269" s="23"/>
      <c r="F2269" s="23"/>
      <c r="G2269" s="24" t="s">
        <v>232</v>
      </c>
      <c r="H2269" s="25">
        <v>31190</v>
      </c>
      <c r="I2269" s="25">
        <v>31190</v>
      </c>
      <c r="J2269" s="25">
        <v>31190</v>
      </c>
    </row>
    <row r="2270" spans="1:10" x14ac:dyDescent="0.25">
      <c r="A2270" s="22"/>
      <c r="B2270" s="23"/>
      <c r="C2270" s="23"/>
      <c r="D2270" s="23"/>
      <c r="E2270" s="23">
        <v>43</v>
      </c>
      <c r="F2270" s="23" t="s">
        <v>29</v>
      </c>
      <c r="G2270" s="24" t="s">
        <v>36</v>
      </c>
      <c r="H2270" s="25">
        <v>542270</v>
      </c>
      <c r="I2270" s="25">
        <v>536085</v>
      </c>
      <c r="J2270" s="25">
        <v>536085</v>
      </c>
    </row>
    <row r="2271" spans="1:10" x14ac:dyDescent="0.25">
      <c r="A2271" s="22"/>
      <c r="B2271" s="23"/>
      <c r="C2271" s="23"/>
      <c r="D2271" s="23"/>
      <c r="E2271" s="23"/>
      <c r="F2271" s="23"/>
      <c r="G2271" s="24" t="s">
        <v>226</v>
      </c>
      <c r="H2271" s="25">
        <v>1791540</v>
      </c>
      <c r="I2271" s="25">
        <v>795651</v>
      </c>
      <c r="J2271" s="25">
        <v>795502</v>
      </c>
    </row>
    <row r="2272" spans="1:10" x14ac:dyDescent="0.25">
      <c r="A2272" s="22"/>
      <c r="B2272" s="23"/>
      <c r="C2272" s="23"/>
      <c r="D2272" s="23"/>
      <c r="E2272" s="23"/>
      <c r="F2272" s="23"/>
      <c r="G2272" s="24" t="s">
        <v>227</v>
      </c>
      <c r="H2272" s="25">
        <v>240</v>
      </c>
      <c r="I2272" s="25">
        <v>240</v>
      </c>
      <c r="J2272" s="25">
        <v>240</v>
      </c>
    </row>
    <row r="2273" spans="1:10" x14ac:dyDescent="0.25">
      <c r="A2273" s="22"/>
      <c r="B2273" s="23"/>
      <c r="C2273" s="23"/>
      <c r="D2273" s="23"/>
      <c r="E2273" s="23"/>
      <c r="F2273" s="23"/>
      <c r="G2273" s="24" t="s">
        <v>228</v>
      </c>
      <c r="H2273" s="25">
        <v>9795</v>
      </c>
      <c r="I2273" s="25">
        <v>9795</v>
      </c>
      <c r="J2273" s="25">
        <v>9795</v>
      </c>
    </row>
    <row r="2274" spans="1:10" x14ac:dyDescent="0.25">
      <c r="A2274" s="22"/>
      <c r="B2274" s="23"/>
      <c r="C2274" s="23"/>
      <c r="D2274" s="23"/>
      <c r="E2274" s="23"/>
      <c r="F2274" s="23"/>
      <c r="G2274" s="24" t="s">
        <v>231</v>
      </c>
      <c r="H2274" s="25">
        <v>2641</v>
      </c>
      <c r="I2274" s="25">
        <v>2641</v>
      </c>
      <c r="J2274" s="25">
        <v>2641</v>
      </c>
    </row>
    <row r="2275" spans="1:10" x14ac:dyDescent="0.25">
      <c r="A2275" s="22"/>
      <c r="B2275" s="23"/>
      <c r="C2275" s="23"/>
      <c r="D2275" s="23"/>
      <c r="E2275" s="23"/>
      <c r="F2275" s="23"/>
      <c r="G2275" s="24" t="s">
        <v>230</v>
      </c>
      <c r="H2275" s="25">
        <v>141127</v>
      </c>
      <c r="I2275" s="25">
        <v>141126</v>
      </c>
      <c r="J2275" s="25">
        <v>141126</v>
      </c>
    </row>
    <row r="2276" spans="1:10" x14ac:dyDescent="0.25">
      <c r="A2276" s="22"/>
      <c r="B2276" s="23"/>
      <c r="C2276" s="23"/>
      <c r="D2276" s="23"/>
      <c r="E2276" s="23"/>
      <c r="F2276" s="23"/>
      <c r="G2276" s="24" t="s">
        <v>232</v>
      </c>
      <c r="H2276" s="25">
        <v>8415</v>
      </c>
      <c r="I2276" s="25">
        <v>8415</v>
      </c>
      <c r="J2276" s="25">
        <v>8415</v>
      </c>
    </row>
    <row r="2277" spans="1:10" x14ac:dyDescent="0.25">
      <c r="A2277" s="22"/>
      <c r="B2277" s="23"/>
      <c r="C2277" s="23"/>
      <c r="D2277" s="23"/>
      <c r="E2277" s="23">
        <v>52</v>
      </c>
      <c r="F2277" s="23" t="s">
        <v>32</v>
      </c>
      <c r="G2277" s="24" t="s">
        <v>36</v>
      </c>
      <c r="H2277" s="25">
        <v>0</v>
      </c>
      <c r="I2277" s="25">
        <v>0</v>
      </c>
      <c r="J2277" s="25">
        <v>0</v>
      </c>
    </row>
    <row r="2278" spans="1:10" x14ac:dyDescent="0.25">
      <c r="A2278" s="22"/>
      <c r="B2278" s="23"/>
      <c r="C2278" s="23"/>
      <c r="D2278" s="23"/>
      <c r="E2278" s="23"/>
      <c r="F2278" s="23"/>
      <c r="G2278" s="24" t="s">
        <v>226</v>
      </c>
      <c r="H2278" s="25">
        <v>413872</v>
      </c>
      <c r="I2278" s="25">
        <v>258752</v>
      </c>
      <c r="J2278" s="25">
        <v>254167</v>
      </c>
    </row>
    <row r="2279" spans="1:10" x14ac:dyDescent="0.25">
      <c r="A2279" s="22"/>
      <c r="B2279" s="23"/>
      <c r="C2279" s="23"/>
      <c r="D2279" s="23"/>
      <c r="E2279" s="23"/>
      <c r="F2279" s="23"/>
      <c r="G2279" s="24" t="s">
        <v>228</v>
      </c>
      <c r="H2279" s="25">
        <v>2654</v>
      </c>
      <c r="I2279" s="25">
        <v>2655</v>
      </c>
      <c r="J2279" s="25">
        <v>0</v>
      </c>
    </row>
    <row r="2280" spans="1:10" x14ac:dyDescent="0.25">
      <c r="A2280" s="22"/>
      <c r="B2280" s="23"/>
      <c r="C2280" s="23"/>
      <c r="D2280" s="23"/>
      <c r="E2280" s="23"/>
      <c r="F2280" s="23"/>
      <c r="G2280" s="24" t="s">
        <v>229</v>
      </c>
      <c r="H2280" s="25">
        <v>210000</v>
      </c>
      <c r="I2280" s="25">
        <v>0</v>
      </c>
      <c r="J2280" s="25">
        <v>0</v>
      </c>
    </row>
    <row r="2281" spans="1:10" x14ac:dyDescent="0.25">
      <c r="A2281" s="22"/>
      <c r="B2281" s="23"/>
      <c r="C2281" s="23"/>
      <c r="D2281" s="23"/>
      <c r="E2281" s="23"/>
      <c r="F2281" s="23"/>
      <c r="G2281" s="24" t="s">
        <v>230</v>
      </c>
      <c r="H2281" s="25">
        <v>297807</v>
      </c>
      <c r="I2281" s="25">
        <v>3450</v>
      </c>
      <c r="J2281" s="25">
        <v>796</v>
      </c>
    </row>
    <row r="2282" spans="1:10" x14ac:dyDescent="0.25">
      <c r="A2282" s="22"/>
      <c r="B2282" s="23"/>
      <c r="C2282" s="23"/>
      <c r="D2282" s="23"/>
      <c r="E2282" s="23">
        <v>61</v>
      </c>
      <c r="F2282" s="23" t="s">
        <v>33</v>
      </c>
      <c r="G2282" s="24" t="s">
        <v>36</v>
      </c>
      <c r="H2282" s="25">
        <v>5270</v>
      </c>
      <c r="I2282" s="25">
        <v>5270</v>
      </c>
      <c r="J2282" s="25">
        <v>5270</v>
      </c>
    </row>
    <row r="2283" spans="1:10" x14ac:dyDescent="0.25">
      <c r="A2283" s="22"/>
      <c r="B2283" s="23"/>
      <c r="C2283" s="23"/>
      <c r="D2283" s="23"/>
      <c r="E2283" s="23"/>
      <c r="F2283" s="23"/>
      <c r="G2283" s="24" t="s">
        <v>226</v>
      </c>
      <c r="H2283" s="25">
        <v>376820</v>
      </c>
      <c r="I2283" s="25">
        <v>369820</v>
      </c>
      <c r="J2283" s="25">
        <v>145939</v>
      </c>
    </row>
    <row r="2284" spans="1:10" x14ac:dyDescent="0.25">
      <c r="A2284" s="22"/>
      <c r="B2284" s="23"/>
      <c r="C2284" s="23"/>
      <c r="D2284" s="23"/>
      <c r="E2284" s="23"/>
      <c r="F2284" s="23"/>
      <c r="G2284" s="24" t="s">
        <v>227</v>
      </c>
      <c r="H2284" s="25">
        <v>1</v>
      </c>
      <c r="I2284" s="25">
        <v>1</v>
      </c>
      <c r="J2284" s="25">
        <v>1</v>
      </c>
    </row>
    <row r="2285" spans="1:10" x14ac:dyDescent="0.25">
      <c r="A2285" s="22"/>
      <c r="B2285" s="23"/>
      <c r="C2285" s="23"/>
      <c r="D2285" s="23"/>
      <c r="E2285" s="23"/>
      <c r="F2285" s="23"/>
      <c r="G2285" s="24" t="s">
        <v>230</v>
      </c>
      <c r="H2285" s="25">
        <v>1818927</v>
      </c>
      <c r="I2285" s="25">
        <v>1327</v>
      </c>
      <c r="J2285" s="25">
        <v>1327</v>
      </c>
    </row>
    <row r="2286" spans="1:10" x14ac:dyDescent="0.25">
      <c r="A2286" s="22"/>
      <c r="B2286" s="23"/>
      <c r="C2286" s="23"/>
      <c r="D2286" s="23"/>
      <c r="E2286" s="23">
        <v>71</v>
      </c>
      <c r="F2286" s="23" t="s">
        <v>56</v>
      </c>
      <c r="G2286" s="24" t="s">
        <v>226</v>
      </c>
      <c r="H2286" s="25">
        <v>1858</v>
      </c>
      <c r="I2286" s="25">
        <v>1858</v>
      </c>
      <c r="J2286" s="25">
        <v>1858</v>
      </c>
    </row>
    <row r="2287" spans="1:10" x14ac:dyDescent="0.25">
      <c r="A2287" s="22"/>
      <c r="B2287" s="23"/>
      <c r="C2287" s="23" t="s">
        <v>73</v>
      </c>
      <c r="D2287" s="23" t="s">
        <v>74</v>
      </c>
      <c r="E2287" s="23">
        <v>11</v>
      </c>
      <c r="F2287" s="23" t="s">
        <v>2</v>
      </c>
      <c r="G2287" s="24">
        <v>37</v>
      </c>
      <c r="H2287" s="25">
        <v>45441</v>
      </c>
      <c r="I2287" s="25">
        <v>45441</v>
      </c>
      <c r="J2287" s="25">
        <v>45441</v>
      </c>
    </row>
    <row r="2288" spans="1:10" x14ac:dyDescent="0.25">
      <c r="A2288" s="22"/>
      <c r="B2288" s="23"/>
      <c r="C2288" s="23" t="s">
        <v>88</v>
      </c>
      <c r="D2288" s="23" t="s">
        <v>89</v>
      </c>
      <c r="E2288" s="23">
        <v>12</v>
      </c>
      <c r="F2288" s="23" t="s">
        <v>13</v>
      </c>
      <c r="G2288" s="24" t="s">
        <v>232</v>
      </c>
      <c r="H2288" s="25">
        <v>0</v>
      </c>
      <c r="I2288" s="25">
        <v>0</v>
      </c>
      <c r="J2288" s="25">
        <v>0</v>
      </c>
    </row>
    <row r="2289" spans="1:10" x14ac:dyDescent="0.25">
      <c r="A2289" s="22"/>
      <c r="B2289" s="23"/>
      <c r="C2289" s="23"/>
      <c r="D2289" s="23"/>
      <c r="E2289" s="23">
        <v>563</v>
      </c>
      <c r="F2289" s="23" t="s">
        <v>127</v>
      </c>
      <c r="G2289" s="24" t="s">
        <v>232</v>
      </c>
      <c r="H2289" s="25">
        <v>0</v>
      </c>
      <c r="I2289" s="25">
        <v>0</v>
      </c>
      <c r="J2289" s="25">
        <v>0</v>
      </c>
    </row>
    <row r="2290" spans="1:10" x14ac:dyDescent="0.25">
      <c r="A2290" s="22"/>
      <c r="B2290" s="23"/>
      <c r="C2290" s="23" t="s">
        <v>90</v>
      </c>
      <c r="D2290" s="23" t="s">
        <v>91</v>
      </c>
      <c r="E2290" s="23">
        <v>12</v>
      </c>
      <c r="F2290" s="23" t="s">
        <v>13</v>
      </c>
      <c r="G2290" s="24" t="s">
        <v>226</v>
      </c>
      <c r="H2290" s="25">
        <v>0</v>
      </c>
      <c r="I2290" s="25">
        <v>0</v>
      </c>
      <c r="J2290" s="25">
        <v>0</v>
      </c>
    </row>
    <row r="2291" spans="1:10" x14ac:dyDescent="0.25">
      <c r="A2291" s="22"/>
      <c r="B2291" s="23"/>
      <c r="C2291" s="23"/>
      <c r="D2291" s="23"/>
      <c r="E2291" s="23">
        <v>561</v>
      </c>
      <c r="F2291" s="23" t="s">
        <v>92</v>
      </c>
      <c r="G2291" s="24" t="s">
        <v>226</v>
      </c>
      <c r="H2291" s="25">
        <v>0</v>
      </c>
      <c r="I2291" s="25">
        <v>0</v>
      </c>
      <c r="J2291" s="25">
        <v>0</v>
      </c>
    </row>
    <row r="2292" spans="1:10" x14ac:dyDescent="0.25">
      <c r="A2292" s="2" t="s">
        <v>212</v>
      </c>
      <c r="B2292" t="s">
        <v>241</v>
      </c>
      <c r="C2292" t="s">
        <v>16</v>
      </c>
      <c r="D2292" t="s">
        <v>17</v>
      </c>
      <c r="E2292">
        <v>11</v>
      </c>
      <c r="F2292" t="s">
        <v>2</v>
      </c>
      <c r="G2292" s="3" t="s">
        <v>36</v>
      </c>
      <c r="H2292" s="1"/>
      <c r="I2292" s="1"/>
      <c r="J2292" s="1"/>
    </row>
    <row r="2293" spans="1:10" x14ac:dyDescent="0.25">
      <c r="G2293" s="3" t="s">
        <v>226</v>
      </c>
      <c r="H2293" s="1"/>
      <c r="I2293" s="1"/>
      <c r="J2293" s="1"/>
    </row>
    <row r="2294" spans="1:10" x14ac:dyDescent="0.25">
      <c r="C2294" t="s">
        <v>24</v>
      </c>
      <c r="D2294" t="s">
        <v>25</v>
      </c>
      <c r="E2294">
        <v>11</v>
      </c>
      <c r="F2294" t="s">
        <v>2</v>
      </c>
      <c r="G2294" s="3" t="s">
        <v>226</v>
      </c>
      <c r="H2294" s="1"/>
      <c r="I2294" s="1"/>
      <c r="J2294" s="1"/>
    </row>
    <row r="2295" spans="1:10" x14ac:dyDescent="0.25">
      <c r="G2295" s="3" t="s">
        <v>228</v>
      </c>
      <c r="H2295" s="1"/>
      <c r="I2295" s="1"/>
      <c r="J2295" s="1"/>
    </row>
    <row r="2296" spans="1:10" x14ac:dyDescent="0.25">
      <c r="G2296" s="3" t="s">
        <v>230</v>
      </c>
      <c r="H2296" s="1"/>
      <c r="I2296" s="1"/>
      <c r="J2296" s="1"/>
    </row>
    <row r="2297" spans="1:10" x14ac:dyDescent="0.25">
      <c r="C2297" t="s">
        <v>67</v>
      </c>
      <c r="D2297" t="s">
        <v>68</v>
      </c>
      <c r="E2297">
        <v>31</v>
      </c>
      <c r="F2297" t="s">
        <v>37</v>
      </c>
      <c r="G2297" s="3" t="s">
        <v>36</v>
      </c>
      <c r="H2297" s="1"/>
      <c r="I2297" s="1"/>
      <c r="J2297" s="1"/>
    </row>
    <row r="2298" spans="1:10" x14ac:dyDescent="0.25">
      <c r="G2298" s="3" t="s">
        <v>226</v>
      </c>
      <c r="H2298" s="1"/>
      <c r="I2298" s="1"/>
      <c r="J2298" s="1"/>
    </row>
    <row r="2299" spans="1:10" x14ac:dyDescent="0.25">
      <c r="G2299" s="3" t="s">
        <v>227</v>
      </c>
      <c r="H2299" s="1"/>
      <c r="I2299" s="1"/>
      <c r="J2299" s="1"/>
    </row>
    <row r="2300" spans="1:10" x14ac:dyDescent="0.25">
      <c r="G2300" s="3" t="s">
        <v>230</v>
      </c>
      <c r="H2300" s="1"/>
      <c r="I2300" s="1"/>
      <c r="J2300" s="1"/>
    </row>
    <row r="2301" spans="1:10" x14ac:dyDescent="0.25">
      <c r="E2301">
        <v>43</v>
      </c>
      <c r="F2301" t="s">
        <v>29</v>
      </c>
      <c r="G2301" s="3" t="s">
        <v>36</v>
      </c>
      <c r="H2301" s="1"/>
      <c r="I2301" s="1"/>
      <c r="J2301" s="1"/>
    </row>
    <row r="2302" spans="1:10" x14ac:dyDescent="0.25">
      <c r="G2302" s="3" t="s">
        <v>226</v>
      </c>
      <c r="H2302" s="1"/>
      <c r="I2302" s="1"/>
      <c r="J2302" s="1"/>
    </row>
    <row r="2303" spans="1:10" x14ac:dyDescent="0.25">
      <c r="G2303" s="3" t="s">
        <v>227</v>
      </c>
      <c r="H2303" s="1"/>
      <c r="I2303" s="1"/>
      <c r="J2303" s="1"/>
    </row>
    <row r="2304" spans="1:10" x14ac:dyDescent="0.25">
      <c r="G2304" s="3" t="s">
        <v>230</v>
      </c>
      <c r="H2304" s="1"/>
      <c r="I2304" s="1"/>
      <c r="J2304" s="1"/>
    </row>
    <row r="2305" spans="1:10" x14ac:dyDescent="0.25">
      <c r="E2305">
        <v>52</v>
      </c>
      <c r="F2305" t="s">
        <v>32</v>
      </c>
      <c r="G2305" s="3" t="s">
        <v>36</v>
      </c>
      <c r="H2305" s="1"/>
      <c r="I2305" s="1"/>
      <c r="J2305" s="1"/>
    </row>
    <row r="2306" spans="1:10" x14ac:dyDescent="0.25">
      <c r="G2306" s="3" t="s">
        <v>226</v>
      </c>
      <c r="H2306" s="1"/>
      <c r="I2306" s="1"/>
      <c r="J2306" s="1"/>
    </row>
    <row r="2307" spans="1:10" x14ac:dyDescent="0.25">
      <c r="G2307" s="3" t="s">
        <v>227</v>
      </c>
      <c r="H2307" s="1"/>
      <c r="I2307" s="1"/>
      <c r="J2307" s="1"/>
    </row>
    <row r="2308" spans="1:10" x14ac:dyDescent="0.25">
      <c r="G2308" s="3" t="s">
        <v>230</v>
      </c>
      <c r="H2308" s="1"/>
      <c r="I2308" s="1"/>
      <c r="J2308" s="1"/>
    </row>
    <row r="2309" spans="1:10" ht="30" x14ac:dyDescent="0.25">
      <c r="A2309" s="2" t="s">
        <v>213</v>
      </c>
      <c r="B2309" t="s">
        <v>241</v>
      </c>
      <c r="C2309" t="s">
        <v>16</v>
      </c>
      <c r="D2309" t="s">
        <v>17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C2311" t="s">
        <v>24</v>
      </c>
      <c r="D2311" t="s">
        <v>25</v>
      </c>
      <c r="E2311">
        <v>11</v>
      </c>
      <c r="F2311" t="s">
        <v>2</v>
      </c>
      <c r="G2311" s="3" t="s">
        <v>36</v>
      </c>
      <c r="H2311" s="1"/>
      <c r="I2311" s="1"/>
      <c r="J2311" s="1"/>
    </row>
    <row r="2312" spans="1:10" x14ac:dyDescent="0.25">
      <c r="G2312" s="3" t="s">
        <v>226</v>
      </c>
      <c r="H2312" s="1"/>
      <c r="I2312" s="1"/>
      <c r="J2312" s="1"/>
    </row>
    <row r="2313" spans="1:10" x14ac:dyDescent="0.25">
      <c r="G2313" s="3" t="s">
        <v>228</v>
      </c>
      <c r="H2313" s="1"/>
      <c r="I2313" s="1"/>
      <c r="J2313" s="1"/>
    </row>
    <row r="2314" spans="1:10" x14ac:dyDescent="0.25">
      <c r="C2314" t="s">
        <v>67</v>
      </c>
      <c r="D2314" t="s">
        <v>68</v>
      </c>
      <c r="E2314">
        <v>31</v>
      </c>
      <c r="F2314" t="s">
        <v>37</v>
      </c>
      <c r="G2314" s="3" t="s">
        <v>36</v>
      </c>
      <c r="H2314" s="1"/>
      <c r="I2314" s="1"/>
      <c r="J2314" s="1"/>
    </row>
    <row r="2315" spans="1:10" x14ac:dyDescent="0.25">
      <c r="G2315" s="3" t="s">
        <v>226</v>
      </c>
      <c r="H2315" s="1"/>
      <c r="I2315" s="1"/>
      <c r="J2315" s="1"/>
    </row>
    <row r="2316" spans="1:10" x14ac:dyDescent="0.25">
      <c r="G2316" s="3" t="s">
        <v>227</v>
      </c>
      <c r="H2316" s="1"/>
      <c r="I2316" s="1"/>
      <c r="J2316" s="1"/>
    </row>
    <row r="2317" spans="1:10" x14ac:dyDescent="0.25">
      <c r="G2317" s="3" t="s">
        <v>231</v>
      </c>
      <c r="H2317" s="1"/>
      <c r="I2317" s="1"/>
      <c r="J2317" s="1"/>
    </row>
    <row r="2318" spans="1:10" x14ac:dyDescent="0.25">
      <c r="E2318">
        <v>43</v>
      </c>
      <c r="F2318" t="s">
        <v>29</v>
      </c>
      <c r="G2318" s="3" t="s">
        <v>36</v>
      </c>
      <c r="H2318" s="1"/>
      <c r="I2318" s="1"/>
      <c r="J2318" s="1"/>
    </row>
    <row r="2319" spans="1:10" x14ac:dyDescent="0.25">
      <c r="G2319" s="3" t="s">
        <v>226</v>
      </c>
      <c r="H2319" s="1"/>
      <c r="I2319" s="1"/>
      <c r="J2319" s="1"/>
    </row>
    <row r="2320" spans="1:10" x14ac:dyDescent="0.25">
      <c r="G2320" s="3" t="s">
        <v>227</v>
      </c>
      <c r="H2320" s="1"/>
      <c r="I2320" s="1"/>
      <c r="J2320" s="1"/>
    </row>
    <row r="2321" spans="1:10" x14ac:dyDescent="0.25">
      <c r="G2321" s="3" t="s">
        <v>230</v>
      </c>
      <c r="H2321" s="1"/>
      <c r="I2321" s="1"/>
      <c r="J2321" s="1"/>
    </row>
    <row r="2322" spans="1:10" x14ac:dyDescent="0.25">
      <c r="E2322">
        <v>52</v>
      </c>
      <c r="F2322" t="s">
        <v>32</v>
      </c>
      <c r="G2322" s="3" t="s">
        <v>226</v>
      </c>
      <c r="H2322" s="1"/>
      <c r="I2322" s="1"/>
      <c r="J2322" s="1"/>
    </row>
    <row r="2323" spans="1:10" x14ac:dyDescent="0.25">
      <c r="G2323" s="3" t="s">
        <v>230</v>
      </c>
      <c r="H2323" s="1"/>
      <c r="I2323" s="1"/>
      <c r="J2323" s="1"/>
    </row>
    <row r="2324" spans="1:10" x14ac:dyDescent="0.25">
      <c r="E2324">
        <v>61</v>
      </c>
      <c r="F2324" t="s">
        <v>33</v>
      </c>
      <c r="G2324" s="3" t="s">
        <v>230</v>
      </c>
      <c r="H2324" s="1"/>
      <c r="I2324" s="1"/>
      <c r="J2324" s="1"/>
    </row>
    <row r="2325" spans="1:10" ht="30" x14ac:dyDescent="0.25">
      <c r="A2325" s="2" t="s">
        <v>214</v>
      </c>
      <c r="B2325" t="s">
        <v>241</v>
      </c>
      <c r="C2325" t="s">
        <v>7</v>
      </c>
      <c r="D2325" t="s">
        <v>8</v>
      </c>
      <c r="E2325">
        <v>11</v>
      </c>
      <c r="F2325" t="s">
        <v>2</v>
      </c>
      <c r="G2325" s="3" t="s">
        <v>36</v>
      </c>
      <c r="H2325" s="1"/>
      <c r="I2325" s="1"/>
      <c r="J2325" s="1"/>
    </row>
    <row r="2326" spans="1:10" x14ac:dyDescent="0.25">
      <c r="G2326" s="3" t="s">
        <v>226</v>
      </c>
      <c r="H2326" s="1"/>
      <c r="I2326" s="1"/>
      <c r="J2326" s="1"/>
    </row>
    <row r="2327" spans="1:10" x14ac:dyDescent="0.25">
      <c r="C2327" t="s">
        <v>9</v>
      </c>
      <c r="D2327" t="s">
        <v>10</v>
      </c>
      <c r="E2327">
        <v>11</v>
      </c>
      <c r="F2327" t="s">
        <v>2</v>
      </c>
      <c r="G2327" s="3" t="s">
        <v>226</v>
      </c>
      <c r="H2327" s="1"/>
      <c r="I2327" s="1"/>
      <c r="J2327" s="1"/>
    </row>
    <row r="2328" spans="1:10" x14ac:dyDescent="0.25">
      <c r="C2328" t="s">
        <v>22</v>
      </c>
      <c r="D2328" t="s">
        <v>23</v>
      </c>
      <c r="E2328">
        <v>11</v>
      </c>
      <c r="F2328" t="s">
        <v>2</v>
      </c>
      <c r="G2328" s="3" t="s">
        <v>36</v>
      </c>
      <c r="H2328" s="1"/>
      <c r="I2328" s="1"/>
      <c r="J2328" s="1"/>
    </row>
    <row r="2329" spans="1:10" x14ac:dyDescent="0.25">
      <c r="G2329" s="3" t="s">
        <v>226</v>
      </c>
      <c r="H2329" s="1"/>
      <c r="I2329" s="1"/>
      <c r="J2329" s="1"/>
    </row>
    <row r="2330" spans="1:10" x14ac:dyDescent="0.25">
      <c r="G2330" s="3" t="s">
        <v>227</v>
      </c>
      <c r="H2330" s="1"/>
      <c r="I2330" s="1"/>
      <c r="J2330" s="1"/>
    </row>
    <row r="2331" spans="1:10" x14ac:dyDescent="0.25">
      <c r="C2331" t="s">
        <v>24</v>
      </c>
      <c r="D2331" t="s">
        <v>25</v>
      </c>
      <c r="E2331">
        <v>11</v>
      </c>
      <c r="F2331" t="s">
        <v>2</v>
      </c>
      <c r="G2331" s="3" t="s">
        <v>226</v>
      </c>
      <c r="H2331" s="1"/>
      <c r="I2331" s="1"/>
      <c r="J2331" s="1"/>
    </row>
    <row r="2332" spans="1:10" x14ac:dyDescent="0.25">
      <c r="G2332" s="3" t="s">
        <v>227</v>
      </c>
      <c r="H2332" s="1"/>
      <c r="I2332" s="1"/>
      <c r="J2332" s="1"/>
    </row>
    <row r="2333" spans="1:10" x14ac:dyDescent="0.25">
      <c r="G2333" s="3" t="s">
        <v>230</v>
      </c>
      <c r="H2333" s="1"/>
      <c r="I2333" s="1"/>
      <c r="J2333" s="1"/>
    </row>
    <row r="2334" spans="1:10" x14ac:dyDescent="0.25">
      <c r="C2334" t="s">
        <v>46</v>
      </c>
      <c r="D2334" t="s">
        <v>47</v>
      </c>
      <c r="E2334">
        <v>52</v>
      </c>
      <c r="F2334" t="s">
        <v>32</v>
      </c>
      <c r="G2334" s="3" t="s">
        <v>226</v>
      </c>
      <c r="H2334" s="1"/>
      <c r="I2334" s="1"/>
      <c r="J2334" s="1"/>
    </row>
    <row r="2335" spans="1:10" x14ac:dyDescent="0.25">
      <c r="C2335" t="s">
        <v>61</v>
      </c>
      <c r="D2335" t="s">
        <v>62</v>
      </c>
      <c r="E2335">
        <v>31</v>
      </c>
      <c r="F2335" t="s">
        <v>37</v>
      </c>
      <c r="G2335" s="3" t="s">
        <v>36</v>
      </c>
      <c r="H2335" s="1"/>
      <c r="I2335" s="1"/>
      <c r="J2335" s="1"/>
    </row>
    <row r="2336" spans="1:10" x14ac:dyDescent="0.25">
      <c r="G2336" s="3" t="s">
        <v>226</v>
      </c>
      <c r="H2336" s="1"/>
      <c r="I2336" s="1"/>
      <c r="J2336" s="1"/>
    </row>
    <row r="2337" spans="1:10" x14ac:dyDescent="0.25">
      <c r="G2337" s="3" t="s">
        <v>227</v>
      </c>
      <c r="H2337" s="1"/>
      <c r="I2337" s="1"/>
      <c r="J2337" s="1"/>
    </row>
    <row r="2338" spans="1:10" x14ac:dyDescent="0.25">
      <c r="G2338" s="3" t="s">
        <v>230</v>
      </c>
      <c r="H2338" s="1"/>
      <c r="I2338" s="1"/>
      <c r="J2338" s="1"/>
    </row>
    <row r="2339" spans="1:10" x14ac:dyDescent="0.25">
      <c r="E2339">
        <v>43</v>
      </c>
      <c r="F2339" t="s">
        <v>29</v>
      </c>
      <c r="G2339" s="3" t="s">
        <v>36</v>
      </c>
      <c r="H2339" s="1"/>
      <c r="I2339" s="1"/>
      <c r="J2339" s="1"/>
    </row>
    <row r="2340" spans="1:10" x14ac:dyDescent="0.25">
      <c r="G2340" s="3" t="s">
        <v>226</v>
      </c>
      <c r="H2340" s="1"/>
      <c r="I2340" s="1"/>
      <c r="J2340" s="1"/>
    </row>
    <row r="2341" spans="1:10" x14ac:dyDescent="0.25">
      <c r="G2341" s="3" t="s">
        <v>227</v>
      </c>
      <c r="H2341" s="1"/>
      <c r="I2341" s="1"/>
      <c r="J2341" s="1"/>
    </row>
    <row r="2342" spans="1:10" x14ac:dyDescent="0.25">
      <c r="G2342" s="3" t="s">
        <v>231</v>
      </c>
      <c r="H2342" s="1"/>
      <c r="I2342" s="1"/>
      <c r="J2342" s="1"/>
    </row>
    <row r="2343" spans="1:10" x14ac:dyDescent="0.25">
      <c r="G2343" s="3" t="s">
        <v>230</v>
      </c>
      <c r="H2343" s="1"/>
      <c r="I2343" s="1"/>
      <c r="J2343" s="1"/>
    </row>
    <row r="2344" spans="1:10" x14ac:dyDescent="0.25">
      <c r="G2344" s="3" t="s">
        <v>232</v>
      </c>
      <c r="H2344" s="1"/>
      <c r="I2344" s="1"/>
      <c r="J2344" s="1"/>
    </row>
    <row r="2345" spans="1:10" x14ac:dyDescent="0.25">
      <c r="E2345">
        <v>52</v>
      </c>
      <c r="F2345" t="s">
        <v>32</v>
      </c>
      <c r="G2345" s="3" t="s">
        <v>36</v>
      </c>
      <c r="H2345" s="1"/>
      <c r="I2345" s="1"/>
      <c r="J2345" s="1"/>
    </row>
    <row r="2346" spans="1:10" x14ac:dyDescent="0.25">
      <c r="G2346" s="3" t="s">
        <v>226</v>
      </c>
      <c r="H2346" s="1"/>
      <c r="I2346" s="1"/>
      <c r="J2346" s="1"/>
    </row>
    <row r="2347" spans="1:10" x14ac:dyDescent="0.25">
      <c r="E2347">
        <v>61</v>
      </c>
      <c r="F2347" t="s">
        <v>33</v>
      </c>
      <c r="G2347" s="3" t="s">
        <v>226</v>
      </c>
      <c r="H2347" s="1"/>
      <c r="I2347" s="1"/>
      <c r="J2347" s="1"/>
    </row>
    <row r="2348" spans="1:10" x14ac:dyDescent="0.25">
      <c r="G2348" s="3" t="s">
        <v>230</v>
      </c>
      <c r="H2348" s="1"/>
      <c r="I2348" s="1"/>
      <c r="J2348" s="1"/>
    </row>
    <row r="2349" spans="1:10" ht="30" x14ac:dyDescent="0.25">
      <c r="A2349" s="2" t="s">
        <v>215</v>
      </c>
      <c r="B2349" t="s">
        <v>241</v>
      </c>
      <c r="C2349" t="s">
        <v>3</v>
      </c>
      <c r="D2349" t="s">
        <v>4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226</v>
      </c>
      <c r="H2350" s="1"/>
      <c r="I2350" s="1"/>
      <c r="J2350" s="1"/>
    </row>
    <row r="2351" spans="1:10" x14ac:dyDescent="0.25">
      <c r="C2351" t="s">
        <v>22</v>
      </c>
      <c r="D2351" t="s">
        <v>23</v>
      </c>
      <c r="E2351">
        <v>11</v>
      </c>
      <c r="F2351" t="s">
        <v>2</v>
      </c>
      <c r="G2351" s="3" t="s">
        <v>36</v>
      </c>
      <c r="H2351" s="1"/>
      <c r="I2351" s="1"/>
      <c r="J2351" s="1"/>
    </row>
    <row r="2352" spans="1:10" x14ac:dyDescent="0.25">
      <c r="G2352" s="3" t="s">
        <v>226</v>
      </c>
      <c r="H2352" s="1"/>
      <c r="I2352" s="1"/>
      <c r="J2352" s="1"/>
    </row>
    <row r="2353" spans="3:10" x14ac:dyDescent="0.25">
      <c r="G2353" s="3" t="s">
        <v>227</v>
      </c>
      <c r="H2353" s="1"/>
      <c r="I2353" s="1"/>
      <c r="J2353" s="1"/>
    </row>
    <row r="2354" spans="3:10" x14ac:dyDescent="0.25">
      <c r="C2354" t="s">
        <v>24</v>
      </c>
      <c r="D2354" t="s">
        <v>25</v>
      </c>
      <c r="E2354">
        <v>11</v>
      </c>
      <c r="F2354" t="s">
        <v>2</v>
      </c>
      <c r="G2354" s="3" t="s">
        <v>226</v>
      </c>
      <c r="H2354" s="1"/>
      <c r="I2354" s="1"/>
      <c r="J2354" s="1"/>
    </row>
    <row r="2355" spans="3:10" x14ac:dyDescent="0.25">
      <c r="G2355" s="3" t="s">
        <v>227</v>
      </c>
      <c r="H2355" s="1"/>
      <c r="I2355" s="1"/>
      <c r="J2355" s="1"/>
    </row>
    <row r="2356" spans="3:10" x14ac:dyDescent="0.25">
      <c r="G2356" s="3" t="s">
        <v>228</v>
      </c>
      <c r="H2356" s="1"/>
      <c r="I2356" s="1"/>
      <c r="J2356" s="1"/>
    </row>
    <row r="2357" spans="3:10" x14ac:dyDescent="0.25">
      <c r="G2357" s="3" t="s">
        <v>229</v>
      </c>
      <c r="H2357" s="1"/>
      <c r="I2357" s="1"/>
      <c r="J2357" s="1"/>
    </row>
    <row r="2358" spans="3:10" x14ac:dyDescent="0.25">
      <c r="G2358" s="3" t="s">
        <v>230</v>
      </c>
      <c r="H2358" s="1"/>
      <c r="I2358" s="1"/>
      <c r="J2358" s="1"/>
    </row>
    <row r="2359" spans="3:10" x14ac:dyDescent="0.25">
      <c r="C2359" t="s">
        <v>34</v>
      </c>
      <c r="D2359" t="s">
        <v>35</v>
      </c>
      <c r="E2359">
        <v>51</v>
      </c>
      <c r="F2359" t="s">
        <v>31</v>
      </c>
      <c r="G2359" s="3" t="s">
        <v>36</v>
      </c>
      <c r="H2359" s="1"/>
      <c r="I2359" s="1"/>
      <c r="J2359" s="1"/>
    </row>
    <row r="2360" spans="3:10" x14ac:dyDescent="0.25">
      <c r="G2360" s="3" t="s">
        <v>226</v>
      </c>
      <c r="H2360" s="1"/>
      <c r="I2360" s="1"/>
      <c r="J2360" s="1"/>
    </row>
    <row r="2361" spans="3:10" x14ac:dyDescent="0.25">
      <c r="G2361" s="3" t="s">
        <v>227</v>
      </c>
      <c r="H2361" s="1"/>
      <c r="I2361" s="1"/>
      <c r="J2361" s="1"/>
    </row>
    <row r="2362" spans="3:10" x14ac:dyDescent="0.25">
      <c r="C2362" t="s">
        <v>57</v>
      </c>
      <c r="D2362" t="s">
        <v>58</v>
      </c>
      <c r="E2362">
        <v>31</v>
      </c>
      <c r="F2362" t="s">
        <v>37</v>
      </c>
      <c r="G2362" s="3" t="s">
        <v>36</v>
      </c>
      <c r="H2362" s="1"/>
      <c r="I2362" s="1"/>
      <c r="J2362" s="1"/>
    </row>
    <row r="2363" spans="3:10" x14ac:dyDescent="0.25">
      <c r="G2363" s="3" t="s">
        <v>226</v>
      </c>
      <c r="H2363" s="1"/>
      <c r="I2363" s="1"/>
      <c r="J2363" s="1"/>
    </row>
    <row r="2364" spans="3:10" x14ac:dyDescent="0.25">
      <c r="G2364" s="3" t="s">
        <v>227</v>
      </c>
      <c r="H2364" s="1"/>
      <c r="I2364" s="1"/>
      <c r="J2364" s="1"/>
    </row>
    <row r="2365" spans="3:10" x14ac:dyDescent="0.25">
      <c r="G2365" s="3" t="s">
        <v>233</v>
      </c>
      <c r="H2365" s="1"/>
      <c r="I2365" s="1"/>
      <c r="J2365" s="1"/>
    </row>
    <row r="2366" spans="3:10" x14ac:dyDescent="0.25">
      <c r="G2366" s="3" t="s">
        <v>229</v>
      </c>
      <c r="H2366" s="1"/>
      <c r="I2366" s="1"/>
      <c r="J2366" s="1"/>
    </row>
    <row r="2367" spans="3:10" x14ac:dyDescent="0.25">
      <c r="G2367" s="3" t="s">
        <v>230</v>
      </c>
      <c r="H2367" s="1"/>
      <c r="I2367" s="1"/>
      <c r="J2367" s="1"/>
    </row>
    <row r="2368" spans="3:10" x14ac:dyDescent="0.25">
      <c r="E2368">
        <v>43</v>
      </c>
      <c r="F2368" t="s">
        <v>29</v>
      </c>
      <c r="G2368" s="3" t="s">
        <v>36</v>
      </c>
      <c r="H2368" s="1"/>
      <c r="I2368" s="1"/>
      <c r="J2368" s="1"/>
    </row>
    <row r="2369" spans="1:10" x14ac:dyDescent="0.25">
      <c r="G2369" s="3" t="s">
        <v>226</v>
      </c>
      <c r="H2369" s="1"/>
      <c r="I2369" s="1"/>
      <c r="J2369" s="1"/>
    </row>
    <row r="2370" spans="1:10" x14ac:dyDescent="0.25">
      <c r="G2370" s="3" t="s">
        <v>227</v>
      </c>
      <c r="H2370" s="1"/>
      <c r="I2370" s="1"/>
      <c r="J2370" s="1"/>
    </row>
    <row r="2371" spans="1:10" x14ac:dyDescent="0.25">
      <c r="G2371" s="3" t="s">
        <v>233</v>
      </c>
      <c r="H2371" s="1"/>
      <c r="I2371" s="1"/>
      <c r="J2371" s="1"/>
    </row>
    <row r="2372" spans="1:10" x14ac:dyDescent="0.25">
      <c r="G2372" s="3" t="s">
        <v>228</v>
      </c>
      <c r="H2372" s="1"/>
      <c r="I2372" s="1"/>
      <c r="J2372" s="1"/>
    </row>
    <row r="2373" spans="1:10" x14ac:dyDescent="0.25">
      <c r="G2373" s="3" t="s">
        <v>231</v>
      </c>
      <c r="H2373" s="1"/>
      <c r="I2373" s="1"/>
      <c r="J2373" s="1"/>
    </row>
    <row r="2374" spans="1:10" x14ac:dyDescent="0.25">
      <c r="G2374" s="3" t="s">
        <v>229</v>
      </c>
      <c r="H2374" s="1"/>
      <c r="I2374" s="1"/>
      <c r="J2374" s="1"/>
    </row>
    <row r="2375" spans="1:10" x14ac:dyDescent="0.25">
      <c r="G2375" s="3" t="s">
        <v>230</v>
      </c>
      <c r="H2375" s="1"/>
      <c r="I2375" s="1"/>
      <c r="J2375" s="1"/>
    </row>
    <row r="2376" spans="1:10" x14ac:dyDescent="0.25">
      <c r="E2376">
        <v>52</v>
      </c>
      <c r="F2376" t="s">
        <v>32</v>
      </c>
      <c r="G2376" s="3" t="s">
        <v>36</v>
      </c>
      <c r="H2376" s="1"/>
      <c r="I2376" s="1"/>
      <c r="J2376" s="1"/>
    </row>
    <row r="2377" spans="1:10" x14ac:dyDescent="0.25">
      <c r="G2377" s="3" t="s">
        <v>226</v>
      </c>
      <c r="H2377" s="1"/>
      <c r="I2377" s="1"/>
      <c r="J2377" s="1"/>
    </row>
    <row r="2378" spans="1:10" x14ac:dyDescent="0.25">
      <c r="G2378" s="3" t="s">
        <v>227</v>
      </c>
      <c r="H2378" s="1"/>
      <c r="I2378" s="1"/>
      <c r="J2378" s="1"/>
    </row>
    <row r="2379" spans="1:10" x14ac:dyDescent="0.25">
      <c r="G2379" s="3" t="s">
        <v>230</v>
      </c>
      <c r="H2379" s="1"/>
      <c r="I2379" s="1"/>
      <c r="J2379" s="1"/>
    </row>
    <row r="2380" spans="1:10" x14ac:dyDescent="0.25">
      <c r="A2380" s="2" t="s">
        <v>216</v>
      </c>
      <c r="B2380" t="s">
        <v>241</v>
      </c>
      <c r="C2380" t="s">
        <v>24</v>
      </c>
      <c r="D2380" t="s">
        <v>25</v>
      </c>
      <c r="E2380">
        <v>11</v>
      </c>
      <c r="F2380" t="s">
        <v>2</v>
      </c>
      <c r="G2380" s="3" t="s">
        <v>36</v>
      </c>
      <c r="H2380" s="1"/>
      <c r="I2380" s="1"/>
      <c r="J2380" s="1"/>
    </row>
    <row r="2381" spans="1:10" x14ac:dyDescent="0.25">
      <c r="G2381" s="3" t="s">
        <v>226</v>
      </c>
      <c r="H2381" s="1"/>
      <c r="I2381" s="1"/>
      <c r="J2381" s="1"/>
    </row>
    <row r="2382" spans="1:10" x14ac:dyDescent="0.25">
      <c r="G2382" s="3" t="s">
        <v>228</v>
      </c>
      <c r="H2382" s="1"/>
      <c r="I2382" s="1"/>
      <c r="J2382" s="1"/>
    </row>
    <row r="2383" spans="1:10" x14ac:dyDescent="0.25">
      <c r="G2383" s="3" t="s">
        <v>231</v>
      </c>
      <c r="H2383" s="1"/>
      <c r="I2383" s="1"/>
      <c r="J2383" s="1"/>
    </row>
    <row r="2384" spans="1:10" x14ac:dyDescent="0.25">
      <c r="G2384" s="3" t="s">
        <v>229</v>
      </c>
      <c r="H2384" s="1"/>
      <c r="I2384" s="1"/>
      <c r="J2384" s="1"/>
    </row>
    <row r="2385" spans="3:10" x14ac:dyDescent="0.25">
      <c r="G2385" s="3" t="s">
        <v>230</v>
      </c>
      <c r="H2385" s="1"/>
      <c r="I2385" s="1"/>
      <c r="J2385" s="1"/>
    </row>
    <row r="2386" spans="3:10" x14ac:dyDescent="0.25">
      <c r="C2386" t="s">
        <v>50</v>
      </c>
      <c r="D2386" t="s">
        <v>51</v>
      </c>
      <c r="E2386">
        <v>11</v>
      </c>
      <c r="F2386" t="s">
        <v>2</v>
      </c>
      <c r="G2386" s="3" t="s">
        <v>36</v>
      </c>
      <c r="H2386" s="1"/>
      <c r="I2386" s="1"/>
      <c r="J2386" s="1"/>
    </row>
    <row r="2387" spans="3:10" x14ac:dyDescent="0.25">
      <c r="G2387" s="3" t="s">
        <v>226</v>
      </c>
      <c r="H2387" s="1"/>
      <c r="I2387" s="1"/>
      <c r="J2387" s="1"/>
    </row>
    <row r="2388" spans="3:10" x14ac:dyDescent="0.25">
      <c r="G2388" s="3" t="s">
        <v>231</v>
      </c>
      <c r="H2388" s="1"/>
      <c r="I2388" s="1"/>
      <c r="J2388" s="1"/>
    </row>
    <row r="2389" spans="3:10" x14ac:dyDescent="0.25">
      <c r="C2389" t="s">
        <v>52</v>
      </c>
      <c r="D2389" t="s">
        <v>53</v>
      </c>
      <c r="E2389">
        <v>51</v>
      </c>
      <c r="F2389" t="s">
        <v>31</v>
      </c>
      <c r="G2389" s="3" t="s">
        <v>226</v>
      </c>
      <c r="H2389" s="1"/>
      <c r="I2389" s="1"/>
      <c r="J2389" s="1"/>
    </row>
    <row r="2390" spans="3:10" x14ac:dyDescent="0.25">
      <c r="E2390">
        <v>52</v>
      </c>
      <c r="F2390" t="s">
        <v>32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E2392">
        <v>61</v>
      </c>
      <c r="F2392" t="s">
        <v>33</v>
      </c>
      <c r="G2392" s="3" t="s">
        <v>36</v>
      </c>
      <c r="H2392" s="1"/>
      <c r="I2392" s="1"/>
      <c r="J2392" s="1"/>
    </row>
    <row r="2393" spans="3:10" x14ac:dyDescent="0.25">
      <c r="G2393" s="3" t="s">
        <v>226</v>
      </c>
      <c r="H2393" s="1"/>
      <c r="I2393" s="1"/>
      <c r="J2393" s="1"/>
    </row>
    <row r="2394" spans="3:10" x14ac:dyDescent="0.25">
      <c r="D2394" t="s">
        <v>130</v>
      </c>
      <c r="E2394">
        <v>43</v>
      </c>
      <c r="F2394" t="s">
        <v>29</v>
      </c>
      <c r="G2394" s="3" t="s">
        <v>36</v>
      </c>
      <c r="H2394" s="1"/>
      <c r="I2394" s="1"/>
      <c r="J2394" s="1"/>
    </row>
    <row r="2395" spans="3:10" x14ac:dyDescent="0.25">
      <c r="G2395" s="3" t="s">
        <v>226</v>
      </c>
      <c r="H2395" s="1"/>
      <c r="I2395" s="1"/>
      <c r="J2395" s="1"/>
    </row>
    <row r="2396" spans="3:10" x14ac:dyDescent="0.25">
      <c r="C2396" t="s">
        <v>71</v>
      </c>
      <c r="D2396" t="s">
        <v>72</v>
      </c>
      <c r="E2396">
        <v>31</v>
      </c>
      <c r="F2396" t="s">
        <v>37</v>
      </c>
      <c r="G2396" s="3" t="s">
        <v>226</v>
      </c>
      <c r="H2396" s="1"/>
      <c r="I2396" s="1"/>
      <c r="J2396" s="1"/>
    </row>
    <row r="2397" spans="3:10" x14ac:dyDescent="0.25">
      <c r="E2397">
        <v>43</v>
      </c>
      <c r="F2397" t="s">
        <v>29</v>
      </c>
      <c r="G2397" s="3" t="s">
        <v>36</v>
      </c>
      <c r="H2397" s="1"/>
      <c r="I2397" s="1"/>
      <c r="J2397" s="1"/>
    </row>
    <row r="2398" spans="3:10" x14ac:dyDescent="0.25">
      <c r="G2398" s="3" t="s">
        <v>226</v>
      </c>
      <c r="H2398" s="1"/>
      <c r="I2398" s="1"/>
      <c r="J2398" s="1"/>
    </row>
    <row r="2399" spans="3:10" x14ac:dyDescent="0.25">
      <c r="G2399" s="3" t="s">
        <v>227</v>
      </c>
      <c r="H2399" s="1"/>
      <c r="I2399" s="1"/>
      <c r="J2399" s="1"/>
    </row>
    <row r="2400" spans="3:10" x14ac:dyDescent="0.25">
      <c r="G2400" s="3" t="s">
        <v>228</v>
      </c>
      <c r="H2400" s="1"/>
      <c r="I2400" s="1"/>
      <c r="J2400" s="1"/>
    </row>
    <row r="2401" spans="1:10" x14ac:dyDescent="0.25">
      <c r="G2401" s="3" t="s">
        <v>229</v>
      </c>
      <c r="H2401" s="1"/>
      <c r="I2401" s="1"/>
      <c r="J2401" s="1"/>
    </row>
    <row r="2402" spans="1:10" x14ac:dyDescent="0.25">
      <c r="G2402" s="3" t="s">
        <v>230</v>
      </c>
      <c r="H2402" s="1"/>
      <c r="I2402" s="1"/>
      <c r="J2402" s="1"/>
    </row>
    <row r="2403" spans="1:10" x14ac:dyDescent="0.25">
      <c r="E2403">
        <v>52</v>
      </c>
      <c r="F2403" t="s">
        <v>32</v>
      </c>
      <c r="G2403" s="3" t="s">
        <v>36</v>
      </c>
      <c r="H2403" s="1"/>
      <c r="I2403" s="1"/>
      <c r="J2403" s="1"/>
    </row>
    <row r="2404" spans="1:10" x14ac:dyDescent="0.25">
      <c r="G2404" s="3" t="s">
        <v>226</v>
      </c>
      <c r="H2404" s="1"/>
      <c r="I2404" s="1"/>
      <c r="J2404" s="1"/>
    </row>
    <row r="2405" spans="1:10" x14ac:dyDescent="0.25">
      <c r="G2405" s="3" t="s">
        <v>228</v>
      </c>
      <c r="H2405" s="1"/>
      <c r="I2405" s="1"/>
      <c r="J2405" s="1"/>
    </row>
    <row r="2406" spans="1:10" x14ac:dyDescent="0.25">
      <c r="G2406" s="3" t="s">
        <v>230</v>
      </c>
      <c r="H2406" s="1"/>
      <c r="I2406" s="1"/>
      <c r="J2406" s="1"/>
    </row>
    <row r="2407" spans="1:10" x14ac:dyDescent="0.25">
      <c r="E2407">
        <v>61</v>
      </c>
      <c r="F2407" t="s">
        <v>33</v>
      </c>
      <c r="G2407" s="3" t="s">
        <v>230</v>
      </c>
      <c r="H2407" s="1"/>
      <c r="I2407" s="1"/>
      <c r="J2407" s="1"/>
    </row>
    <row r="2408" spans="1:10" x14ac:dyDescent="0.25">
      <c r="E2408">
        <v>71</v>
      </c>
      <c r="F2408" t="s">
        <v>56</v>
      </c>
      <c r="G2408" s="3" t="s">
        <v>230</v>
      </c>
      <c r="H2408" s="1"/>
      <c r="I2408" s="1"/>
      <c r="J2408" s="1"/>
    </row>
    <row r="2409" spans="1:10" x14ac:dyDescent="0.25">
      <c r="C2409" t="s">
        <v>73</v>
      </c>
      <c r="D2409" t="s">
        <v>74</v>
      </c>
      <c r="E2409">
        <v>11</v>
      </c>
      <c r="F2409" t="s">
        <v>2</v>
      </c>
      <c r="G2409" s="3" t="s">
        <v>226</v>
      </c>
      <c r="H2409" s="1"/>
      <c r="I2409" s="1"/>
      <c r="J2409" s="1"/>
    </row>
    <row r="2410" spans="1:10" ht="45" x14ac:dyDescent="0.25">
      <c r="A2410" s="2" t="s">
        <v>217</v>
      </c>
      <c r="B2410" t="s">
        <v>241</v>
      </c>
      <c r="C2410" t="s">
        <v>5</v>
      </c>
      <c r="D2410" t="s">
        <v>6</v>
      </c>
      <c r="E2410">
        <v>11</v>
      </c>
      <c r="F2410" t="s">
        <v>2</v>
      </c>
      <c r="G2410" s="3" t="s">
        <v>36</v>
      </c>
      <c r="H2410" s="1"/>
      <c r="I2410" s="1"/>
      <c r="J2410" s="1"/>
    </row>
    <row r="2411" spans="1:10" x14ac:dyDescent="0.25">
      <c r="G2411" s="3" t="s">
        <v>226</v>
      </c>
      <c r="H2411" s="1"/>
      <c r="I2411" s="1"/>
      <c r="J2411" s="1"/>
    </row>
    <row r="2412" spans="1:10" x14ac:dyDescent="0.25">
      <c r="C2412" t="s">
        <v>24</v>
      </c>
      <c r="D2412" t="s">
        <v>25</v>
      </c>
      <c r="E2412">
        <v>11</v>
      </c>
      <c r="F2412" t="s">
        <v>2</v>
      </c>
      <c r="G2412" s="3" t="s">
        <v>226</v>
      </c>
      <c r="H2412" s="1"/>
      <c r="I2412" s="1"/>
      <c r="J2412" s="1"/>
    </row>
    <row r="2413" spans="1:10" x14ac:dyDescent="0.25">
      <c r="G2413" s="3" t="s">
        <v>227</v>
      </c>
      <c r="H2413" s="1"/>
      <c r="I2413" s="1"/>
      <c r="J2413" s="1"/>
    </row>
    <row r="2414" spans="1:10" x14ac:dyDescent="0.25">
      <c r="C2414" t="s">
        <v>59</v>
      </c>
      <c r="D2414" t="s">
        <v>60</v>
      </c>
      <c r="E2414">
        <v>31</v>
      </c>
      <c r="F2414" t="s">
        <v>37</v>
      </c>
      <c r="G2414" s="3" t="s">
        <v>226</v>
      </c>
      <c r="H2414" s="1"/>
      <c r="I2414" s="1"/>
      <c r="J2414" s="1"/>
    </row>
    <row r="2415" spans="1:10" x14ac:dyDescent="0.25">
      <c r="E2415">
        <v>43</v>
      </c>
      <c r="F2415" t="s">
        <v>29</v>
      </c>
      <c r="G2415" s="3" t="s">
        <v>36</v>
      </c>
      <c r="H2415" s="1"/>
      <c r="I2415" s="1"/>
      <c r="J2415" s="1"/>
    </row>
    <row r="2416" spans="1:10" x14ac:dyDescent="0.25">
      <c r="G2416" s="3" t="s">
        <v>226</v>
      </c>
      <c r="H2416" s="1"/>
      <c r="I2416" s="1"/>
      <c r="J2416" s="1"/>
    </row>
    <row r="2417" spans="1:10" x14ac:dyDescent="0.25">
      <c r="G2417" s="3" t="s">
        <v>227</v>
      </c>
      <c r="H2417" s="1"/>
      <c r="I2417" s="1"/>
      <c r="J2417" s="1"/>
    </row>
    <row r="2418" spans="1:10" x14ac:dyDescent="0.25">
      <c r="G2418" s="3" t="s">
        <v>228</v>
      </c>
      <c r="H2418" s="1"/>
      <c r="I2418" s="1"/>
      <c r="J2418" s="1"/>
    </row>
    <row r="2419" spans="1:10" x14ac:dyDescent="0.25">
      <c r="G2419" s="3" t="s">
        <v>229</v>
      </c>
      <c r="H2419" s="1"/>
      <c r="I2419" s="1"/>
      <c r="J2419" s="1"/>
    </row>
    <row r="2420" spans="1:10" x14ac:dyDescent="0.25">
      <c r="G2420" s="3" t="s">
        <v>230</v>
      </c>
      <c r="H2420" s="1"/>
      <c r="I2420" s="1"/>
      <c r="J2420" s="1"/>
    </row>
    <row r="2421" spans="1:10" x14ac:dyDescent="0.25">
      <c r="G2421" s="3" t="s">
        <v>232</v>
      </c>
      <c r="H2421" s="1"/>
      <c r="I2421" s="1"/>
      <c r="J2421" s="1"/>
    </row>
    <row r="2422" spans="1:10" x14ac:dyDescent="0.25">
      <c r="E2422">
        <v>52</v>
      </c>
      <c r="F2422" t="s">
        <v>32</v>
      </c>
      <c r="G2422" s="3" t="s">
        <v>230</v>
      </c>
      <c r="H2422" s="1"/>
      <c r="I2422" s="1"/>
      <c r="J2422" s="1"/>
    </row>
    <row r="2423" spans="1:10" ht="45" x14ac:dyDescent="0.25">
      <c r="A2423" s="2" t="s">
        <v>218</v>
      </c>
      <c r="B2423" t="s">
        <v>241</v>
      </c>
      <c r="C2423" t="s">
        <v>5</v>
      </c>
      <c r="D2423" t="s">
        <v>6</v>
      </c>
      <c r="E2423">
        <v>11</v>
      </c>
      <c r="F2423" t="s">
        <v>2</v>
      </c>
      <c r="G2423" s="3" t="s">
        <v>36</v>
      </c>
      <c r="H2423" s="1"/>
      <c r="I2423" s="1"/>
      <c r="J2423" s="1"/>
    </row>
    <row r="2424" spans="1:10" x14ac:dyDescent="0.25">
      <c r="G2424" s="3" t="s">
        <v>226</v>
      </c>
      <c r="H2424" s="1"/>
      <c r="I2424" s="1"/>
      <c r="J2424" s="1"/>
    </row>
    <row r="2425" spans="1:10" x14ac:dyDescent="0.25">
      <c r="C2425" t="s">
        <v>9</v>
      </c>
      <c r="D2425" t="s">
        <v>10</v>
      </c>
      <c r="E2425">
        <v>11</v>
      </c>
      <c r="F2425" t="s">
        <v>2</v>
      </c>
      <c r="G2425" s="3" t="s">
        <v>226</v>
      </c>
      <c r="H2425" s="1"/>
      <c r="I2425" s="1"/>
      <c r="J2425" s="1"/>
    </row>
    <row r="2426" spans="1:10" x14ac:dyDescent="0.25">
      <c r="C2426" t="s">
        <v>24</v>
      </c>
      <c r="D2426" t="s">
        <v>25</v>
      </c>
      <c r="E2426">
        <v>11</v>
      </c>
      <c r="F2426" t="s">
        <v>2</v>
      </c>
      <c r="G2426" s="3" t="s">
        <v>226</v>
      </c>
      <c r="H2426" s="1"/>
      <c r="I2426" s="1"/>
      <c r="J2426" s="1"/>
    </row>
    <row r="2427" spans="1:10" x14ac:dyDescent="0.25">
      <c r="G2427" s="3" t="s">
        <v>230</v>
      </c>
      <c r="H2427" s="1"/>
      <c r="I2427" s="1"/>
      <c r="J2427" s="1"/>
    </row>
    <row r="2428" spans="1:10" x14ac:dyDescent="0.25">
      <c r="C2428" t="s">
        <v>26</v>
      </c>
      <c r="D2428" t="s">
        <v>27</v>
      </c>
      <c r="E2428">
        <v>51</v>
      </c>
      <c r="F2428" t="s">
        <v>31</v>
      </c>
      <c r="G2428" s="3" t="s">
        <v>226</v>
      </c>
      <c r="H2428" s="1"/>
      <c r="I2428" s="1"/>
      <c r="J2428" s="1"/>
    </row>
    <row r="2429" spans="1:10" x14ac:dyDescent="0.25">
      <c r="G2429" s="3" t="s">
        <v>230</v>
      </c>
      <c r="H2429" s="1"/>
      <c r="I2429" s="1"/>
      <c r="J2429" s="1"/>
    </row>
    <row r="2430" spans="1:10" x14ac:dyDescent="0.25">
      <c r="C2430" t="s">
        <v>59</v>
      </c>
      <c r="D2430" t="s">
        <v>60</v>
      </c>
      <c r="E2430">
        <v>31</v>
      </c>
      <c r="F2430" t="s">
        <v>37</v>
      </c>
      <c r="G2430" s="3" t="s">
        <v>36</v>
      </c>
      <c r="H2430" s="1"/>
      <c r="I2430" s="1"/>
      <c r="J2430" s="1"/>
    </row>
    <row r="2431" spans="1:10" x14ac:dyDescent="0.25">
      <c r="G2431" s="3" t="s">
        <v>226</v>
      </c>
      <c r="H2431" s="1"/>
      <c r="I2431" s="1"/>
      <c r="J2431" s="1"/>
    </row>
    <row r="2432" spans="1:10" x14ac:dyDescent="0.25">
      <c r="G2432" s="3" t="s">
        <v>230</v>
      </c>
      <c r="H2432" s="1"/>
      <c r="I2432" s="1"/>
      <c r="J2432" s="1"/>
    </row>
    <row r="2433" spans="1:10" x14ac:dyDescent="0.25">
      <c r="G2433" s="3" t="s">
        <v>234</v>
      </c>
      <c r="H2433" s="1"/>
      <c r="I2433" s="1"/>
      <c r="J2433" s="1"/>
    </row>
    <row r="2434" spans="1:10" x14ac:dyDescent="0.25">
      <c r="E2434">
        <v>43</v>
      </c>
      <c r="F2434" t="s">
        <v>29</v>
      </c>
      <c r="G2434" s="3" t="s">
        <v>226</v>
      </c>
      <c r="H2434" s="1"/>
      <c r="I2434" s="1"/>
      <c r="J2434" s="1"/>
    </row>
    <row r="2435" spans="1:10" x14ac:dyDescent="0.25">
      <c r="G2435" s="3" t="s">
        <v>230</v>
      </c>
      <c r="H2435" s="1"/>
      <c r="I2435" s="1"/>
      <c r="J2435" s="1"/>
    </row>
    <row r="2436" spans="1:10" x14ac:dyDescent="0.25">
      <c r="E2436">
        <v>52</v>
      </c>
      <c r="F2436" t="s">
        <v>32</v>
      </c>
      <c r="G2436" s="3" t="s">
        <v>230</v>
      </c>
      <c r="H2436" s="1"/>
      <c r="I2436" s="1"/>
      <c r="J2436" s="1"/>
    </row>
    <row r="2437" spans="1:10" x14ac:dyDescent="0.25">
      <c r="E2437">
        <v>61</v>
      </c>
      <c r="F2437" t="s">
        <v>33</v>
      </c>
      <c r="G2437" s="3" t="s">
        <v>226</v>
      </c>
      <c r="H2437" s="1"/>
      <c r="I2437" s="1"/>
      <c r="J2437" s="1"/>
    </row>
    <row r="2438" spans="1:10" ht="30" x14ac:dyDescent="0.25">
      <c r="A2438" s="2" t="s">
        <v>219</v>
      </c>
      <c r="B2438" t="s">
        <v>241</v>
      </c>
      <c r="C2438" t="s">
        <v>16</v>
      </c>
      <c r="D2438" t="s">
        <v>17</v>
      </c>
      <c r="E2438">
        <v>11</v>
      </c>
      <c r="F2438" t="s">
        <v>2</v>
      </c>
      <c r="G2438" s="3" t="s">
        <v>36</v>
      </c>
      <c r="H2438" s="1"/>
      <c r="I2438" s="1"/>
      <c r="J2438" s="1"/>
    </row>
    <row r="2439" spans="1:10" x14ac:dyDescent="0.25">
      <c r="G2439" s="3" t="s">
        <v>226</v>
      </c>
      <c r="H2439" s="1"/>
      <c r="I2439" s="1"/>
      <c r="J2439" s="1"/>
    </row>
    <row r="2440" spans="1:10" x14ac:dyDescent="0.25">
      <c r="C2440" t="s">
        <v>24</v>
      </c>
      <c r="D2440" t="s">
        <v>25</v>
      </c>
      <c r="E2440">
        <v>11</v>
      </c>
      <c r="F2440" t="s">
        <v>2</v>
      </c>
      <c r="G2440" s="3" t="s">
        <v>226</v>
      </c>
      <c r="H2440" s="1"/>
      <c r="I2440" s="1"/>
      <c r="J2440" s="1"/>
    </row>
    <row r="2441" spans="1:10" x14ac:dyDescent="0.25">
      <c r="G2441" s="3" t="s">
        <v>227</v>
      </c>
      <c r="H2441" s="1"/>
      <c r="I2441" s="1"/>
      <c r="J2441" s="1"/>
    </row>
    <row r="2442" spans="1:10" x14ac:dyDescent="0.25">
      <c r="G2442" s="3" t="s">
        <v>230</v>
      </c>
      <c r="H2442" s="1"/>
      <c r="I2442" s="1"/>
      <c r="J2442" s="1"/>
    </row>
    <row r="2443" spans="1:10" x14ac:dyDescent="0.25">
      <c r="C2443" t="s">
        <v>67</v>
      </c>
      <c r="D2443" t="s">
        <v>68</v>
      </c>
      <c r="E2443">
        <v>31</v>
      </c>
      <c r="F2443" t="s">
        <v>37</v>
      </c>
      <c r="G2443" s="3" t="s">
        <v>36</v>
      </c>
      <c r="H2443" s="1"/>
      <c r="I2443" s="1"/>
      <c r="J2443" s="1"/>
    </row>
    <row r="2444" spans="1:10" x14ac:dyDescent="0.25">
      <c r="G2444" s="3" t="s">
        <v>226</v>
      </c>
      <c r="H2444" s="1"/>
      <c r="I2444" s="1"/>
      <c r="J2444" s="1"/>
    </row>
    <row r="2445" spans="1:10" x14ac:dyDescent="0.25">
      <c r="G2445" s="3" t="s">
        <v>227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E2447">
        <v>52</v>
      </c>
      <c r="F2447" t="s">
        <v>32</v>
      </c>
      <c r="G2447" s="3" t="s">
        <v>226</v>
      </c>
      <c r="H2447" s="1"/>
      <c r="I2447" s="1"/>
      <c r="J2447" s="1"/>
    </row>
    <row r="2448" spans="1:10" x14ac:dyDescent="0.25">
      <c r="G2448" s="3" t="s">
        <v>230</v>
      </c>
      <c r="H2448" s="1"/>
      <c r="I2448" s="1"/>
      <c r="J2448" s="1"/>
    </row>
    <row r="2449" spans="1:10" x14ac:dyDescent="0.25">
      <c r="E2449">
        <v>61</v>
      </c>
      <c r="F2449" t="s">
        <v>33</v>
      </c>
      <c r="G2449" s="3" t="s">
        <v>226</v>
      </c>
      <c r="H2449" s="1"/>
      <c r="I2449" s="1"/>
      <c r="J2449" s="1"/>
    </row>
    <row r="2450" spans="1:10" x14ac:dyDescent="0.25">
      <c r="G2450" s="3" t="s">
        <v>230</v>
      </c>
      <c r="H2450" s="1"/>
      <c r="I2450" s="1"/>
      <c r="J2450" s="1"/>
    </row>
    <row r="2451" spans="1:10" ht="30" x14ac:dyDescent="0.25">
      <c r="A2451" s="2" t="s">
        <v>220</v>
      </c>
      <c r="B2451" t="s">
        <v>241</v>
      </c>
      <c r="C2451" t="s">
        <v>0</v>
      </c>
      <c r="D2451" t="s">
        <v>1</v>
      </c>
      <c r="E2451">
        <v>11</v>
      </c>
      <c r="F2451" t="s">
        <v>2</v>
      </c>
      <c r="G2451" s="3" t="s">
        <v>36</v>
      </c>
      <c r="H2451" s="1"/>
      <c r="I2451" s="1"/>
      <c r="J2451" s="1"/>
    </row>
    <row r="2452" spans="1:10" x14ac:dyDescent="0.25">
      <c r="G2452" s="3" t="s">
        <v>226</v>
      </c>
      <c r="H2452" s="1"/>
      <c r="I2452" s="1"/>
      <c r="J2452" s="1"/>
    </row>
    <row r="2453" spans="1:10" x14ac:dyDescent="0.25">
      <c r="C2453" t="s">
        <v>9</v>
      </c>
      <c r="D2453" t="s">
        <v>10</v>
      </c>
      <c r="E2453">
        <v>11</v>
      </c>
      <c r="F2453" t="s">
        <v>2</v>
      </c>
      <c r="G2453" s="3" t="s">
        <v>226</v>
      </c>
      <c r="H2453" s="1"/>
      <c r="I2453" s="1"/>
      <c r="J2453" s="1"/>
    </row>
    <row r="2454" spans="1:10" x14ac:dyDescent="0.25">
      <c r="C2454" t="s">
        <v>24</v>
      </c>
      <c r="D2454" t="s">
        <v>25</v>
      </c>
      <c r="E2454">
        <v>11</v>
      </c>
      <c r="F2454" t="s">
        <v>2</v>
      </c>
      <c r="G2454" s="3" t="s">
        <v>36</v>
      </c>
      <c r="H2454" s="1"/>
      <c r="I2454" s="1"/>
      <c r="J2454" s="1"/>
    </row>
    <row r="2455" spans="1:10" x14ac:dyDescent="0.25">
      <c r="G2455" s="3" t="s">
        <v>226</v>
      </c>
      <c r="H2455" s="1"/>
      <c r="I2455" s="1"/>
      <c r="J2455" s="1"/>
    </row>
    <row r="2456" spans="1:10" x14ac:dyDescent="0.25">
      <c r="G2456" s="3" t="s">
        <v>227</v>
      </c>
      <c r="H2456" s="1"/>
      <c r="I2456" s="1"/>
      <c r="J2456" s="1"/>
    </row>
    <row r="2457" spans="1:10" x14ac:dyDescent="0.25">
      <c r="G2457" s="3" t="s">
        <v>228</v>
      </c>
      <c r="H2457" s="1"/>
      <c r="I2457" s="1"/>
      <c r="J2457" s="1"/>
    </row>
    <row r="2458" spans="1:10" x14ac:dyDescent="0.25">
      <c r="G2458" s="3" t="s">
        <v>230</v>
      </c>
      <c r="H2458" s="1"/>
      <c r="I2458" s="1"/>
      <c r="J2458" s="1"/>
    </row>
    <row r="2459" spans="1:10" x14ac:dyDescent="0.25">
      <c r="C2459" t="s">
        <v>54</v>
      </c>
      <c r="D2459" t="s">
        <v>55</v>
      </c>
      <c r="E2459">
        <v>31</v>
      </c>
      <c r="F2459" t="s">
        <v>37</v>
      </c>
      <c r="G2459" s="3" t="s">
        <v>36</v>
      </c>
      <c r="H2459" s="1"/>
      <c r="I2459" s="1"/>
      <c r="J2459" s="1"/>
    </row>
    <row r="2460" spans="1:10" x14ac:dyDescent="0.25">
      <c r="G2460" s="3" t="s">
        <v>226</v>
      </c>
      <c r="H2460" s="1"/>
      <c r="I2460" s="1"/>
      <c r="J2460" s="1"/>
    </row>
    <row r="2461" spans="1:10" x14ac:dyDescent="0.25">
      <c r="E2461">
        <v>43</v>
      </c>
      <c r="F2461" t="s">
        <v>29</v>
      </c>
      <c r="G2461" s="3" t="s">
        <v>36</v>
      </c>
      <c r="H2461" s="1"/>
      <c r="I2461" s="1"/>
      <c r="J2461" s="1"/>
    </row>
    <row r="2462" spans="1:10" x14ac:dyDescent="0.25">
      <c r="G2462" s="3" t="s">
        <v>226</v>
      </c>
      <c r="H2462" s="1"/>
      <c r="I2462" s="1"/>
      <c r="J2462" s="1"/>
    </row>
    <row r="2463" spans="1:10" x14ac:dyDescent="0.25">
      <c r="G2463" s="3" t="s">
        <v>227</v>
      </c>
      <c r="H2463" s="1"/>
      <c r="I2463" s="1"/>
      <c r="J2463" s="1"/>
    </row>
    <row r="2464" spans="1:10" x14ac:dyDescent="0.25">
      <c r="G2464" s="3" t="s">
        <v>228</v>
      </c>
      <c r="H2464" s="1"/>
      <c r="I2464" s="1"/>
      <c r="J2464" s="1"/>
    </row>
    <row r="2465" spans="1:10" x14ac:dyDescent="0.25">
      <c r="G2465" s="3" t="s">
        <v>230</v>
      </c>
      <c r="H2465" s="1"/>
      <c r="I2465" s="1"/>
      <c r="J2465" s="1"/>
    </row>
    <row r="2466" spans="1:10" x14ac:dyDescent="0.25">
      <c r="E2466">
        <v>52</v>
      </c>
      <c r="F2466" t="s">
        <v>32</v>
      </c>
      <c r="G2466" s="3" t="s">
        <v>36</v>
      </c>
      <c r="H2466" s="1"/>
      <c r="I2466" s="1"/>
      <c r="J2466" s="1"/>
    </row>
    <row r="2467" spans="1:10" x14ac:dyDescent="0.25">
      <c r="G2467" s="3" t="s">
        <v>226</v>
      </c>
      <c r="H2467" s="1"/>
      <c r="I2467" s="1"/>
      <c r="J2467" s="1"/>
    </row>
    <row r="2468" spans="1:10" x14ac:dyDescent="0.25">
      <c r="G2468" s="3" t="s">
        <v>227</v>
      </c>
      <c r="H2468" s="1"/>
      <c r="I2468" s="1"/>
      <c r="J2468" s="1"/>
    </row>
    <row r="2469" spans="1:10" x14ac:dyDescent="0.25">
      <c r="G2469" s="3" t="s">
        <v>230</v>
      </c>
      <c r="H2469" s="1"/>
      <c r="I2469" s="1"/>
      <c r="J2469" s="1"/>
    </row>
    <row r="2470" spans="1:10" x14ac:dyDescent="0.25">
      <c r="E2470">
        <v>61</v>
      </c>
      <c r="F2470" t="s">
        <v>33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A2472" s="2" t="s">
        <v>221</v>
      </c>
      <c r="B2472" t="s">
        <v>241</v>
      </c>
      <c r="C2472" t="s">
        <v>22</v>
      </c>
      <c r="D2472" t="s">
        <v>23</v>
      </c>
      <c r="E2472">
        <v>11</v>
      </c>
      <c r="F2472" t="s">
        <v>2</v>
      </c>
      <c r="G2472" s="3" t="s">
        <v>36</v>
      </c>
      <c r="H2472" s="1"/>
      <c r="I2472" s="1"/>
      <c r="J2472" s="1"/>
    </row>
    <row r="2473" spans="1:10" x14ac:dyDescent="0.25">
      <c r="G2473" s="3" t="s">
        <v>226</v>
      </c>
      <c r="H2473" s="1"/>
      <c r="I2473" s="1"/>
      <c r="J2473" s="1"/>
    </row>
    <row r="2474" spans="1:10" x14ac:dyDescent="0.25">
      <c r="G2474" s="3" t="s">
        <v>227</v>
      </c>
      <c r="H2474" s="1"/>
      <c r="I2474" s="1"/>
      <c r="J2474" s="1"/>
    </row>
    <row r="2475" spans="1:10" x14ac:dyDescent="0.25">
      <c r="C2475" t="s">
        <v>24</v>
      </c>
      <c r="D2475" t="s">
        <v>25</v>
      </c>
      <c r="E2475">
        <v>11</v>
      </c>
      <c r="F2475" t="s">
        <v>2</v>
      </c>
      <c r="G2475" s="3" t="s">
        <v>36</v>
      </c>
      <c r="H2475" s="1"/>
      <c r="I2475" s="1"/>
      <c r="J2475" s="1"/>
    </row>
    <row r="2476" spans="1:10" x14ac:dyDescent="0.25">
      <c r="G2476" s="3" t="s">
        <v>226</v>
      </c>
      <c r="H2476" s="1"/>
      <c r="I2476" s="1"/>
      <c r="J2476" s="1"/>
    </row>
    <row r="2477" spans="1:10" x14ac:dyDescent="0.25">
      <c r="G2477" s="3" t="s">
        <v>227</v>
      </c>
      <c r="H2477" s="1"/>
      <c r="I2477" s="1"/>
      <c r="J2477" s="1"/>
    </row>
    <row r="2478" spans="1:10" x14ac:dyDescent="0.25">
      <c r="G2478" s="3" t="s">
        <v>230</v>
      </c>
      <c r="H2478" s="1"/>
      <c r="I2478" s="1"/>
      <c r="J2478" s="1"/>
    </row>
    <row r="2479" spans="1:10" x14ac:dyDescent="0.25">
      <c r="C2479" t="s">
        <v>75</v>
      </c>
      <c r="D2479" t="s">
        <v>76</v>
      </c>
      <c r="E2479">
        <v>11</v>
      </c>
      <c r="F2479" t="s">
        <v>2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3:10" x14ac:dyDescent="0.25">
      <c r="C2481" t="s">
        <v>77</v>
      </c>
      <c r="D2481" t="s">
        <v>78</v>
      </c>
      <c r="E2481">
        <v>31</v>
      </c>
      <c r="F2481" t="s">
        <v>37</v>
      </c>
      <c r="G2481" s="3" t="s">
        <v>36</v>
      </c>
      <c r="H2481" s="1"/>
      <c r="I2481" s="1"/>
      <c r="J2481" s="1"/>
    </row>
    <row r="2482" spans="3:10" x14ac:dyDescent="0.25">
      <c r="G2482" s="3" t="s">
        <v>226</v>
      </c>
      <c r="H2482" s="1"/>
      <c r="I2482" s="1"/>
      <c r="J2482" s="1"/>
    </row>
    <row r="2483" spans="3:10" x14ac:dyDescent="0.25">
      <c r="G2483" s="3" t="s">
        <v>227</v>
      </c>
      <c r="H2483" s="1"/>
      <c r="I2483" s="1"/>
      <c r="J2483" s="1"/>
    </row>
    <row r="2484" spans="3:10" x14ac:dyDescent="0.25">
      <c r="G2484" s="3" t="s">
        <v>230</v>
      </c>
      <c r="H2484" s="1"/>
      <c r="I2484" s="1"/>
      <c r="J2484" s="1"/>
    </row>
    <row r="2485" spans="3:10" x14ac:dyDescent="0.25">
      <c r="E2485">
        <v>43</v>
      </c>
      <c r="F2485" t="s">
        <v>29</v>
      </c>
      <c r="G2485" s="3" t="s">
        <v>36</v>
      </c>
      <c r="H2485" s="1"/>
      <c r="I2485" s="1"/>
      <c r="J2485" s="1"/>
    </row>
    <row r="2486" spans="3:10" x14ac:dyDescent="0.25">
      <c r="G2486" s="3" t="s">
        <v>226</v>
      </c>
      <c r="H2486" s="1"/>
      <c r="I2486" s="1"/>
      <c r="J2486" s="1"/>
    </row>
    <row r="2487" spans="3:10" x14ac:dyDescent="0.25">
      <c r="G2487" s="3" t="s">
        <v>227</v>
      </c>
      <c r="H2487" s="1"/>
      <c r="I2487" s="1"/>
      <c r="J2487" s="1"/>
    </row>
    <row r="2488" spans="3:10" x14ac:dyDescent="0.25">
      <c r="G2488" s="3" t="s">
        <v>228</v>
      </c>
      <c r="H2488" s="1"/>
      <c r="I2488" s="1"/>
      <c r="J2488" s="1"/>
    </row>
    <row r="2489" spans="3:10" x14ac:dyDescent="0.25">
      <c r="G2489" s="3" t="s">
        <v>231</v>
      </c>
      <c r="H2489" s="1"/>
      <c r="I2489" s="1"/>
      <c r="J2489" s="1"/>
    </row>
    <row r="2490" spans="3:10" x14ac:dyDescent="0.25">
      <c r="G2490" s="3" t="s">
        <v>229</v>
      </c>
      <c r="H2490" s="1"/>
      <c r="I2490" s="1"/>
      <c r="J2490" s="1"/>
    </row>
    <row r="2491" spans="3:10" x14ac:dyDescent="0.25">
      <c r="G2491" s="3" t="s">
        <v>230</v>
      </c>
      <c r="H2491" s="1"/>
      <c r="I2491" s="1"/>
      <c r="J2491" s="1"/>
    </row>
    <row r="2492" spans="3:10" x14ac:dyDescent="0.25">
      <c r="G2492" s="3" t="s">
        <v>232</v>
      </c>
      <c r="H2492" s="1"/>
      <c r="I2492" s="1"/>
      <c r="J2492" s="1"/>
    </row>
    <row r="2493" spans="3:10" x14ac:dyDescent="0.25">
      <c r="E2493">
        <v>52</v>
      </c>
      <c r="F2493" t="s">
        <v>32</v>
      </c>
      <c r="G2493" s="3" t="s">
        <v>228</v>
      </c>
      <c r="H2493" s="1"/>
      <c r="I2493" s="1"/>
      <c r="J2493" s="1"/>
    </row>
    <row r="2494" spans="3:10" x14ac:dyDescent="0.25">
      <c r="G2494" s="3" t="s">
        <v>230</v>
      </c>
      <c r="H2494" s="1"/>
      <c r="I2494" s="1"/>
      <c r="J2494" s="1"/>
    </row>
    <row r="2495" spans="3:10" x14ac:dyDescent="0.25">
      <c r="C2495" t="s">
        <v>79</v>
      </c>
      <c r="D2495" t="s">
        <v>80</v>
      </c>
      <c r="E2495">
        <v>52</v>
      </c>
      <c r="F2495" t="s">
        <v>32</v>
      </c>
      <c r="G2495" s="3" t="s">
        <v>226</v>
      </c>
      <c r="H2495" s="1"/>
      <c r="I2495" s="1"/>
      <c r="J2495" s="1"/>
    </row>
    <row r="2496" spans="3:10" x14ac:dyDescent="0.25">
      <c r="E2496">
        <v>61</v>
      </c>
      <c r="F2496" t="s">
        <v>33</v>
      </c>
      <c r="G2496" s="3" t="s">
        <v>36</v>
      </c>
      <c r="H2496" s="1"/>
      <c r="I2496" s="1"/>
      <c r="J2496" s="1"/>
    </row>
    <row r="2497" spans="1:10" x14ac:dyDescent="0.25">
      <c r="G2497" s="3" t="s">
        <v>226</v>
      </c>
      <c r="H2497" s="1"/>
      <c r="I2497" s="1"/>
      <c r="J2497" s="1"/>
    </row>
    <row r="2498" spans="1:10" ht="30" x14ac:dyDescent="0.25">
      <c r="A2498" s="2" t="s">
        <v>222</v>
      </c>
      <c r="B2498" t="s">
        <v>241</v>
      </c>
      <c r="C2498" t="s">
        <v>5</v>
      </c>
      <c r="D2498" t="s">
        <v>6</v>
      </c>
      <c r="E2498">
        <v>11</v>
      </c>
      <c r="F2498" t="s">
        <v>2</v>
      </c>
      <c r="G2498" s="3" t="s">
        <v>36</v>
      </c>
      <c r="H2498" s="1"/>
      <c r="I2498" s="1"/>
      <c r="J2498" s="1"/>
    </row>
    <row r="2499" spans="1:10" x14ac:dyDescent="0.25">
      <c r="G2499" s="3" t="s">
        <v>226</v>
      </c>
      <c r="H2499" s="1"/>
      <c r="I2499" s="1"/>
      <c r="J2499" s="1"/>
    </row>
    <row r="2500" spans="1:10" x14ac:dyDescent="0.25">
      <c r="C2500" t="s">
        <v>9</v>
      </c>
      <c r="D2500" t="s">
        <v>10</v>
      </c>
      <c r="E2500">
        <v>11</v>
      </c>
      <c r="F2500" t="s">
        <v>2</v>
      </c>
      <c r="G2500" s="3" t="s">
        <v>226</v>
      </c>
      <c r="H2500" s="1"/>
      <c r="I2500" s="1"/>
      <c r="J2500" s="1"/>
    </row>
    <row r="2501" spans="1:10" x14ac:dyDescent="0.25">
      <c r="C2501" t="s">
        <v>24</v>
      </c>
      <c r="D2501" t="s">
        <v>25</v>
      </c>
      <c r="E2501">
        <v>11</v>
      </c>
      <c r="F2501" t="s">
        <v>2</v>
      </c>
      <c r="G2501" s="3" t="s">
        <v>36</v>
      </c>
      <c r="H2501" s="1"/>
      <c r="I2501" s="1"/>
      <c r="J2501" s="1"/>
    </row>
    <row r="2502" spans="1:10" x14ac:dyDescent="0.25">
      <c r="G2502" s="3" t="s">
        <v>226</v>
      </c>
      <c r="H2502" s="1"/>
      <c r="I2502" s="1"/>
      <c r="J2502" s="1"/>
    </row>
    <row r="2503" spans="1:10" x14ac:dyDescent="0.25">
      <c r="G2503" s="3" t="s">
        <v>227</v>
      </c>
      <c r="H2503" s="1"/>
      <c r="I2503" s="1"/>
      <c r="J2503" s="1"/>
    </row>
    <row r="2504" spans="1:10" x14ac:dyDescent="0.25">
      <c r="G2504" s="3" t="s">
        <v>230</v>
      </c>
      <c r="H2504" s="1"/>
      <c r="I2504" s="1"/>
      <c r="J2504" s="1"/>
    </row>
    <row r="2505" spans="1:10" x14ac:dyDescent="0.25">
      <c r="C2505" t="s">
        <v>59</v>
      </c>
      <c r="D2505" t="s">
        <v>60</v>
      </c>
      <c r="E2505">
        <v>31</v>
      </c>
      <c r="F2505" t="s">
        <v>37</v>
      </c>
      <c r="G2505" s="3" t="s">
        <v>227</v>
      </c>
      <c r="H2505" s="1"/>
      <c r="I2505" s="1"/>
      <c r="J2505" s="1"/>
    </row>
    <row r="2506" spans="1:10" x14ac:dyDescent="0.25">
      <c r="E2506">
        <v>43</v>
      </c>
      <c r="F2506" t="s">
        <v>29</v>
      </c>
      <c r="G2506" s="3" t="s">
        <v>36</v>
      </c>
      <c r="H2506" s="1"/>
      <c r="I2506" s="1"/>
      <c r="J2506" s="1"/>
    </row>
    <row r="2507" spans="1:10" x14ac:dyDescent="0.25">
      <c r="G2507" s="3" t="s">
        <v>226</v>
      </c>
      <c r="H2507" s="1"/>
      <c r="I2507" s="1"/>
      <c r="J2507" s="1"/>
    </row>
    <row r="2508" spans="1:10" x14ac:dyDescent="0.25">
      <c r="G2508" s="3" t="s">
        <v>227</v>
      </c>
      <c r="H2508" s="1"/>
      <c r="I2508" s="1"/>
      <c r="J2508" s="1"/>
    </row>
    <row r="2509" spans="1:10" x14ac:dyDescent="0.25">
      <c r="G2509" s="3" t="s">
        <v>228</v>
      </c>
      <c r="H2509" s="1"/>
      <c r="I2509" s="1"/>
      <c r="J2509" s="1"/>
    </row>
    <row r="2510" spans="1:10" x14ac:dyDescent="0.25">
      <c r="G2510" s="3" t="s">
        <v>230</v>
      </c>
      <c r="H2510" s="1"/>
      <c r="I2510" s="1"/>
      <c r="J2510" s="1"/>
    </row>
    <row r="2511" spans="1:10" ht="45" x14ac:dyDescent="0.25">
      <c r="A2511" s="2" t="s">
        <v>223</v>
      </c>
      <c r="B2511" t="s">
        <v>241</v>
      </c>
      <c r="C2511" t="s">
        <v>5</v>
      </c>
      <c r="D2511" t="s">
        <v>6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226</v>
      </c>
      <c r="H2512" s="1"/>
      <c r="I2512" s="1"/>
      <c r="J2512" s="1"/>
    </row>
    <row r="2513" spans="3:10" x14ac:dyDescent="0.25">
      <c r="C2513" t="s">
        <v>24</v>
      </c>
      <c r="D2513" t="s">
        <v>25</v>
      </c>
      <c r="E2513">
        <v>11</v>
      </c>
      <c r="F2513" t="s">
        <v>2</v>
      </c>
      <c r="G2513" s="3" t="s">
        <v>36</v>
      </c>
      <c r="H2513" s="1"/>
      <c r="I2513" s="1"/>
      <c r="J2513" s="1"/>
    </row>
    <row r="2514" spans="3:10" x14ac:dyDescent="0.25">
      <c r="G2514" s="3" t="s">
        <v>226</v>
      </c>
      <c r="H2514" s="1"/>
      <c r="I2514" s="1"/>
      <c r="J2514" s="1"/>
    </row>
    <row r="2515" spans="3:10" x14ac:dyDescent="0.25">
      <c r="G2515" s="3" t="s">
        <v>228</v>
      </c>
      <c r="H2515" s="1"/>
      <c r="I2515" s="1"/>
      <c r="J2515" s="1"/>
    </row>
    <row r="2516" spans="3:10" x14ac:dyDescent="0.25">
      <c r="G2516" s="3" t="s">
        <v>230</v>
      </c>
      <c r="H2516" s="1"/>
      <c r="I2516" s="1"/>
      <c r="J2516" s="1"/>
    </row>
    <row r="2517" spans="3:10" x14ac:dyDescent="0.25">
      <c r="C2517" t="s">
        <v>26</v>
      </c>
      <c r="D2517" t="s">
        <v>27</v>
      </c>
      <c r="E2517">
        <v>51</v>
      </c>
      <c r="F2517" t="s">
        <v>31</v>
      </c>
      <c r="G2517" s="3" t="s">
        <v>36</v>
      </c>
      <c r="H2517" s="1"/>
      <c r="I2517" s="1"/>
      <c r="J2517" s="1"/>
    </row>
    <row r="2518" spans="3:10" x14ac:dyDescent="0.25">
      <c r="G2518" s="3" t="s">
        <v>226</v>
      </c>
      <c r="H2518" s="1"/>
      <c r="I2518" s="1"/>
      <c r="J2518" s="1"/>
    </row>
    <row r="2519" spans="3:10" x14ac:dyDescent="0.25">
      <c r="C2519" t="s">
        <v>59</v>
      </c>
      <c r="D2519" t="s">
        <v>60</v>
      </c>
      <c r="E2519">
        <v>31</v>
      </c>
      <c r="F2519" t="s">
        <v>37</v>
      </c>
      <c r="G2519" s="3" t="s">
        <v>36</v>
      </c>
      <c r="H2519" s="1"/>
      <c r="I2519" s="1"/>
      <c r="J2519" s="1"/>
    </row>
    <row r="2520" spans="3:10" x14ac:dyDescent="0.25">
      <c r="G2520" s="3" t="s">
        <v>226</v>
      </c>
      <c r="H2520" s="1"/>
      <c r="I2520" s="1"/>
      <c r="J2520" s="1"/>
    </row>
    <row r="2521" spans="3:10" x14ac:dyDescent="0.25">
      <c r="E2521">
        <v>43</v>
      </c>
      <c r="F2521" t="s">
        <v>29</v>
      </c>
      <c r="G2521" s="3" t="s">
        <v>36</v>
      </c>
      <c r="H2521" s="1"/>
      <c r="I2521" s="1"/>
      <c r="J2521" s="1"/>
    </row>
    <row r="2522" spans="3:10" x14ac:dyDescent="0.25">
      <c r="G2522" s="3" t="s">
        <v>226</v>
      </c>
      <c r="H2522" s="1"/>
      <c r="I2522" s="1"/>
      <c r="J2522" s="1"/>
    </row>
    <row r="2523" spans="3:10" x14ac:dyDescent="0.25">
      <c r="G2523" s="3" t="s">
        <v>227</v>
      </c>
      <c r="H2523" s="1"/>
      <c r="I2523" s="1"/>
      <c r="J2523" s="1"/>
    </row>
    <row r="2524" spans="3:10" x14ac:dyDescent="0.25">
      <c r="G2524" s="3" t="s">
        <v>228</v>
      </c>
      <c r="H2524" s="1"/>
      <c r="I2524" s="1"/>
      <c r="J2524" s="1"/>
    </row>
    <row r="2525" spans="3:10" x14ac:dyDescent="0.25">
      <c r="G2525" s="3" t="s">
        <v>231</v>
      </c>
      <c r="H2525" s="1"/>
      <c r="I2525" s="1"/>
      <c r="J2525" s="1"/>
    </row>
    <row r="2526" spans="3:10" x14ac:dyDescent="0.25">
      <c r="G2526" s="3" t="s">
        <v>229</v>
      </c>
      <c r="H2526" s="1"/>
      <c r="I2526" s="1"/>
      <c r="J2526" s="1"/>
    </row>
    <row r="2527" spans="3:10" x14ac:dyDescent="0.25">
      <c r="G2527" s="3" t="s">
        <v>230</v>
      </c>
      <c r="H2527" s="1"/>
      <c r="I2527" s="1"/>
      <c r="J2527" s="1"/>
    </row>
    <row r="2528" spans="3:10" x14ac:dyDescent="0.25">
      <c r="G2528" s="3" t="s">
        <v>232</v>
      </c>
      <c r="H2528" s="1"/>
      <c r="I2528" s="1"/>
      <c r="J2528" s="1"/>
    </row>
    <row r="2529" spans="1:10" x14ac:dyDescent="0.25">
      <c r="E2529">
        <v>52</v>
      </c>
      <c r="F2529" t="s">
        <v>32</v>
      </c>
      <c r="G2529" s="3" t="s">
        <v>228</v>
      </c>
      <c r="H2529" s="1"/>
      <c r="I2529" s="1"/>
      <c r="J2529" s="1"/>
    </row>
    <row r="2530" spans="1:10" x14ac:dyDescent="0.25">
      <c r="E2530">
        <v>61</v>
      </c>
      <c r="F2530" t="s">
        <v>33</v>
      </c>
      <c r="G2530" s="3" t="s">
        <v>226</v>
      </c>
      <c r="H2530" s="1"/>
      <c r="I2530" s="1"/>
      <c r="J2530" s="1"/>
    </row>
    <row r="2531" spans="1:10" x14ac:dyDescent="0.25">
      <c r="G2531" s="3" t="s">
        <v>230</v>
      </c>
      <c r="H2531" s="1"/>
      <c r="I2531" s="1"/>
      <c r="J2531" s="1"/>
    </row>
    <row r="2532" spans="1:10" ht="30" x14ac:dyDescent="0.25">
      <c r="A2532" s="2" t="s">
        <v>224</v>
      </c>
      <c r="B2532" t="s">
        <v>241</v>
      </c>
      <c r="C2532" t="s">
        <v>0</v>
      </c>
      <c r="D2532" t="s">
        <v>1</v>
      </c>
      <c r="E2532">
        <v>11</v>
      </c>
      <c r="F2532" t="s">
        <v>2</v>
      </c>
      <c r="G2532" s="3" t="s">
        <v>36</v>
      </c>
      <c r="H2532" s="1"/>
      <c r="I2532" s="1"/>
      <c r="J2532" s="1"/>
    </row>
    <row r="2533" spans="1:10" x14ac:dyDescent="0.25">
      <c r="G2533" s="3" t="s">
        <v>226</v>
      </c>
      <c r="H2533" s="1"/>
      <c r="I2533" s="1"/>
      <c r="J2533" s="1"/>
    </row>
    <row r="2534" spans="1:10" x14ac:dyDescent="0.25">
      <c r="C2534" t="s">
        <v>24</v>
      </c>
      <c r="D2534" t="s">
        <v>25</v>
      </c>
      <c r="E2534">
        <v>11</v>
      </c>
      <c r="F2534" t="s">
        <v>2</v>
      </c>
      <c r="G2534" s="3" t="s">
        <v>226</v>
      </c>
      <c r="H2534" s="1"/>
      <c r="I2534" s="1"/>
      <c r="J2534" s="1"/>
    </row>
    <row r="2535" spans="1:10" x14ac:dyDescent="0.25">
      <c r="C2535" t="s">
        <v>54</v>
      </c>
      <c r="D2535" t="s">
        <v>55</v>
      </c>
      <c r="E2535">
        <v>31</v>
      </c>
      <c r="F2535" t="s">
        <v>37</v>
      </c>
      <c r="G2535" s="3" t="s">
        <v>226</v>
      </c>
      <c r="H2535" s="1"/>
      <c r="I2535" s="1"/>
      <c r="J2535" s="1"/>
    </row>
    <row r="2536" spans="1:10" x14ac:dyDescent="0.25">
      <c r="E2536">
        <v>43</v>
      </c>
      <c r="F2536" t="s">
        <v>29</v>
      </c>
      <c r="G2536" s="3" t="s">
        <v>226</v>
      </c>
      <c r="H2536" s="1"/>
      <c r="I2536" s="1"/>
      <c r="J2536" s="1"/>
    </row>
    <row r="2537" spans="1:10" x14ac:dyDescent="0.25">
      <c r="G2537" s="3" t="s">
        <v>227</v>
      </c>
      <c r="H2537" s="1"/>
      <c r="I2537" s="1"/>
      <c r="J2537" s="1"/>
    </row>
    <row r="2538" spans="1:10" x14ac:dyDescent="0.25">
      <c r="G2538" s="3" t="s">
        <v>230</v>
      </c>
      <c r="H2538" s="1"/>
      <c r="I2538" s="1"/>
      <c r="J2538" s="1"/>
    </row>
    <row r="2539" spans="1:10" x14ac:dyDescent="0.25">
      <c r="C2539" t="s">
        <v>93</v>
      </c>
      <c r="D2539" t="s">
        <v>94</v>
      </c>
      <c r="E2539">
        <v>5761</v>
      </c>
      <c r="F2539" t="s">
        <v>128</v>
      </c>
      <c r="G2539" s="3" t="s">
        <v>226</v>
      </c>
      <c r="H2539" s="1"/>
      <c r="I2539" s="1"/>
      <c r="J2539" s="1"/>
    </row>
    <row r="2540" spans="1:10" x14ac:dyDescent="0.25">
      <c r="C2540" t="s">
        <v>95</v>
      </c>
      <c r="D2540" t="s">
        <v>96</v>
      </c>
      <c r="E2540">
        <v>581</v>
      </c>
      <c r="F2540" t="s">
        <v>85</v>
      </c>
      <c r="G2540" s="3" t="s">
        <v>226</v>
      </c>
      <c r="H2540" s="1"/>
      <c r="I2540" s="1"/>
      <c r="J2540" s="1"/>
    </row>
    <row r="2541" spans="1:10" x14ac:dyDescent="0.25">
      <c r="H2541" s="1"/>
      <c r="I2541" s="1"/>
      <c r="J2541" s="1"/>
    </row>
    <row r="2542" spans="1:10" x14ac:dyDescent="0.25">
      <c r="A2542" s="2" t="s">
        <v>225</v>
      </c>
      <c r="H2542" s="1">
        <v>895112042.24025142</v>
      </c>
      <c r="I2542" s="1">
        <v>729831265.52784395</v>
      </c>
      <c r="J2542" s="1">
        <v>701341981.39680207</v>
      </c>
    </row>
  </sheetData>
  <mergeCells count="1">
    <mergeCell ref="B3:J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38" t="s">
        <v>236</v>
      </c>
      <c r="C3" s="39"/>
      <c r="D3" s="39"/>
      <c r="E3" s="39"/>
      <c r="F3" s="39"/>
      <c r="G3" s="39"/>
      <c r="H3" s="39"/>
      <c r="I3" s="39"/>
      <c r="J3" s="40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292</v>
      </c>
      <c r="I5" s="4" t="s">
        <v>293</v>
      </c>
      <c r="J5" s="4" t="s">
        <v>294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PREDLOŽAK</vt:lpstr>
      <vt:lpstr>08006 POSEBNI DIO</vt:lpstr>
      <vt:lpstr>08008 POSEBNI DIO</vt:lpstr>
      <vt:lpstr>PREDLOŽAK!Print_Area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Ines</cp:lastModifiedBy>
  <cp:lastPrinted>2024-11-21T06:59:35Z</cp:lastPrinted>
  <dcterms:created xsi:type="dcterms:W3CDTF">2022-10-31T10:11:38Z</dcterms:created>
  <dcterms:modified xsi:type="dcterms:W3CDTF">2024-12-15T21:15:42Z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